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Marie Harter\Documents\Roger\Web Articles\Almonds\"/>
    </mc:Choice>
  </mc:AlternateContent>
  <bookViews>
    <workbookView xWindow="3912" yWindow="0" windowWidth="24240" windowHeight="13740" tabRatio="500"/>
  </bookViews>
  <sheets>
    <sheet name="Model" sheetId="3" r:id="rId1"/>
    <sheet name="Calulations " sheetId="1" state="hidden" r:id="rId2"/>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12" i="1" l="1"/>
  <c r="K12" i="1"/>
  <c r="M12" i="1"/>
  <c r="N12" i="1"/>
  <c r="R12" i="1"/>
  <c r="T12" i="1"/>
  <c r="L12" i="1"/>
  <c r="O12" i="1"/>
  <c r="P12" i="1"/>
  <c r="U12" i="1"/>
  <c r="V12" i="1"/>
  <c r="M18" i="3"/>
  <c r="N18" i="3"/>
  <c r="M1015" i="3"/>
  <c r="N1015" i="3"/>
  <c r="M1014" i="3"/>
  <c r="N1014" i="3"/>
  <c r="M1013" i="3"/>
  <c r="N1013" i="3"/>
  <c r="M1012" i="3"/>
  <c r="N1012" i="3"/>
  <c r="M1011" i="3"/>
  <c r="N1011" i="3"/>
  <c r="M1010" i="3"/>
  <c r="N1010" i="3"/>
  <c r="M1009" i="3"/>
  <c r="N1009" i="3"/>
  <c r="M1008" i="3"/>
  <c r="N1008" i="3"/>
  <c r="M1007" i="3"/>
  <c r="N1007" i="3"/>
  <c r="M1006" i="3"/>
  <c r="N1006" i="3"/>
  <c r="M1005" i="3"/>
  <c r="N1005" i="3"/>
  <c r="M1004" i="3"/>
  <c r="N1004" i="3"/>
  <c r="M1003" i="3"/>
  <c r="N1003" i="3"/>
  <c r="M1002" i="3"/>
  <c r="N1002" i="3"/>
  <c r="M1001" i="3"/>
  <c r="N1001" i="3"/>
  <c r="M1000" i="3"/>
  <c r="N1000" i="3"/>
  <c r="M999" i="3"/>
  <c r="N999" i="3"/>
  <c r="M998" i="3"/>
  <c r="N998" i="3"/>
  <c r="M997" i="3"/>
  <c r="N997" i="3"/>
  <c r="M996" i="3"/>
  <c r="N996" i="3"/>
  <c r="M995" i="3"/>
  <c r="N995" i="3"/>
  <c r="M994" i="3"/>
  <c r="N994" i="3"/>
  <c r="M993" i="3"/>
  <c r="N993" i="3"/>
  <c r="M992" i="3"/>
  <c r="N992" i="3"/>
  <c r="M991" i="3"/>
  <c r="N991" i="3"/>
  <c r="M990" i="3"/>
  <c r="N990" i="3"/>
  <c r="M989" i="3"/>
  <c r="N989" i="3"/>
  <c r="M988" i="3"/>
  <c r="N988" i="3"/>
  <c r="M987" i="3"/>
  <c r="N987" i="3"/>
  <c r="M986" i="3"/>
  <c r="N986" i="3"/>
  <c r="M985" i="3"/>
  <c r="N985" i="3"/>
  <c r="M984" i="3"/>
  <c r="N984" i="3"/>
  <c r="M983" i="3"/>
  <c r="N983" i="3"/>
  <c r="M982" i="3"/>
  <c r="N982" i="3"/>
  <c r="M981" i="3"/>
  <c r="N981" i="3"/>
  <c r="M980" i="3"/>
  <c r="N980" i="3"/>
  <c r="M979" i="3"/>
  <c r="N979" i="3"/>
  <c r="M978" i="3"/>
  <c r="N978" i="3"/>
  <c r="M977" i="3"/>
  <c r="N977" i="3"/>
  <c r="M976" i="3"/>
  <c r="N976" i="3"/>
  <c r="M975" i="3"/>
  <c r="N975" i="3"/>
  <c r="M974" i="3"/>
  <c r="N974" i="3"/>
  <c r="M973" i="3"/>
  <c r="N973" i="3"/>
  <c r="M972" i="3"/>
  <c r="N972" i="3"/>
  <c r="M971" i="3"/>
  <c r="N971" i="3"/>
  <c r="M970" i="3"/>
  <c r="N970" i="3"/>
  <c r="M969" i="3"/>
  <c r="N969" i="3"/>
  <c r="M968" i="3"/>
  <c r="N968" i="3"/>
  <c r="M967" i="3"/>
  <c r="N967" i="3"/>
  <c r="M966" i="3"/>
  <c r="N966" i="3"/>
  <c r="M965" i="3"/>
  <c r="N965" i="3"/>
  <c r="M964" i="3"/>
  <c r="N964" i="3"/>
  <c r="M963" i="3"/>
  <c r="N963" i="3"/>
  <c r="M962" i="3"/>
  <c r="N962" i="3"/>
  <c r="M961" i="3"/>
  <c r="N961" i="3"/>
  <c r="M960" i="3"/>
  <c r="N960" i="3"/>
  <c r="M959" i="3"/>
  <c r="N959" i="3"/>
  <c r="M958" i="3"/>
  <c r="N958" i="3"/>
  <c r="M957" i="3"/>
  <c r="N957" i="3"/>
  <c r="M956" i="3"/>
  <c r="N956" i="3"/>
  <c r="M955" i="3"/>
  <c r="N955" i="3"/>
  <c r="M954" i="3"/>
  <c r="N954" i="3"/>
  <c r="M953" i="3"/>
  <c r="N953" i="3"/>
  <c r="M952" i="3"/>
  <c r="N952" i="3"/>
  <c r="M951" i="3"/>
  <c r="N951" i="3"/>
  <c r="M950" i="3"/>
  <c r="N950" i="3"/>
  <c r="M949" i="3"/>
  <c r="N949" i="3"/>
  <c r="M948" i="3"/>
  <c r="N948" i="3"/>
  <c r="M947" i="3"/>
  <c r="N947" i="3"/>
  <c r="M946" i="3"/>
  <c r="N946" i="3"/>
  <c r="M945" i="3"/>
  <c r="N945" i="3"/>
  <c r="M944" i="3"/>
  <c r="N944" i="3"/>
  <c r="M943" i="3"/>
  <c r="N943" i="3"/>
  <c r="M942" i="3"/>
  <c r="N942" i="3"/>
  <c r="M941" i="3"/>
  <c r="N941" i="3"/>
  <c r="M940" i="3"/>
  <c r="N940" i="3"/>
  <c r="M939" i="3"/>
  <c r="N939" i="3"/>
  <c r="M938" i="3"/>
  <c r="N938" i="3"/>
  <c r="M937" i="3"/>
  <c r="N937" i="3"/>
  <c r="M936" i="3"/>
  <c r="N936" i="3"/>
  <c r="M935" i="3"/>
  <c r="N935" i="3"/>
  <c r="M934" i="3"/>
  <c r="N934" i="3"/>
  <c r="M933" i="3"/>
  <c r="N933" i="3"/>
  <c r="M932" i="3"/>
  <c r="N932" i="3"/>
  <c r="M931" i="3"/>
  <c r="N931" i="3"/>
  <c r="M930" i="3"/>
  <c r="N930" i="3"/>
  <c r="M929" i="3"/>
  <c r="N929" i="3"/>
  <c r="M928" i="3"/>
  <c r="N928" i="3"/>
  <c r="M927" i="3"/>
  <c r="N927" i="3"/>
  <c r="M926" i="3"/>
  <c r="N926" i="3"/>
  <c r="M925" i="3"/>
  <c r="N925" i="3"/>
  <c r="M924" i="3"/>
  <c r="N924" i="3"/>
  <c r="M923" i="3"/>
  <c r="N923" i="3"/>
  <c r="M922" i="3"/>
  <c r="N922" i="3"/>
  <c r="M921" i="3"/>
  <c r="N921" i="3"/>
  <c r="M920" i="3"/>
  <c r="N920" i="3"/>
  <c r="M919" i="3"/>
  <c r="N919" i="3"/>
  <c r="M918" i="3"/>
  <c r="N918" i="3"/>
  <c r="M917" i="3"/>
  <c r="N917" i="3"/>
  <c r="M916" i="3"/>
  <c r="N916" i="3"/>
  <c r="M915" i="3"/>
  <c r="N915" i="3"/>
  <c r="M914" i="3"/>
  <c r="N914" i="3"/>
  <c r="M913" i="3"/>
  <c r="N913" i="3"/>
  <c r="M912" i="3"/>
  <c r="N912" i="3"/>
  <c r="M911" i="3"/>
  <c r="N911" i="3"/>
  <c r="M910" i="3"/>
  <c r="N910" i="3"/>
  <c r="M909" i="3"/>
  <c r="N909" i="3"/>
  <c r="M908" i="3"/>
  <c r="N908" i="3"/>
  <c r="M907" i="3"/>
  <c r="N907" i="3"/>
  <c r="M906" i="3"/>
  <c r="N906" i="3"/>
  <c r="M905" i="3"/>
  <c r="N905" i="3"/>
  <c r="M904" i="3"/>
  <c r="N904" i="3"/>
  <c r="M903" i="3"/>
  <c r="N903" i="3"/>
  <c r="M902" i="3"/>
  <c r="N902" i="3"/>
  <c r="M901" i="3"/>
  <c r="N901" i="3"/>
  <c r="M900" i="3"/>
  <c r="N900" i="3"/>
  <c r="M899" i="3"/>
  <c r="N899" i="3"/>
  <c r="M898" i="3"/>
  <c r="N898" i="3"/>
  <c r="M897" i="3"/>
  <c r="N897" i="3"/>
  <c r="M896" i="3"/>
  <c r="N896" i="3"/>
  <c r="M895" i="3"/>
  <c r="N895" i="3"/>
  <c r="M894" i="3"/>
  <c r="N894" i="3"/>
  <c r="M893" i="3"/>
  <c r="N893" i="3"/>
  <c r="M892" i="3"/>
  <c r="N892" i="3"/>
  <c r="M891" i="3"/>
  <c r="N891" i="3"/>
  <c r="M890" i="3"/>
  <c r="N890" i="3"/>
  <c r="M889" i="3"/>
  <c r="N889" i="3"/>
  <c r="M888" i="3"/>
  <c r="N888" i="3"/>
  <c r="M887" i="3"/>
  <c r="N887" i="3"/>
  <c r="M886" i="3"/>
  <c r="N886" i="3"/>
  <c r="M885" i="3"/>
  <c r="N885" i="3"/>
  <c r="M884" i="3"/>
  <c r="N884" i="3"/>
  <c r="M883" i="3"/>
  <c r="N883" i="3"/>
  <c r="M882" i="3"/>
  <c r="N882" i="3"/>
  <c r="M881" i="3"/>
  <c r="N881" i="3"/>
  <c r="M880" i="3"/>
  <c r="N880" i="3"/>
  <c r="M879" i="3"/>
  <c r="N879" i="3"/>
  <c r="M878" i="3"/>
  <c r="N878" i="3"/>
  <c r="M877" i="3"/>
  <c r="N877" i="3"/>
  <c r="M876" i="3"/>
  <c r="N876" i="3"/>
  <c r="M875" i="3"/>
  <c r="N875" i="3"/>
  <c r="M874" i="3"/>
  <c r="N874" i="3"/>
  <c r="M873" i="3"/>
  <c r="N873" i="3"/>
  <c r="M872" i="3"/>
  <c r="N872" i="3"/>
  <c r="M871" i="3"/>
  <c r="N871" i="3"/>
  <c r="M870" i="3"/>
  <c r="N870" i="3"/>
  <c r="M869" i="3"/>
  <c r="N869" i="3"/>
  <c r="M868" i="3"/>
  <c r="N868" i="3"/>
  <c r="M867" i="3"/>
  <c r="N867" i="3"/>
  <c r="M866" i="3"/>
  <c r="N866" i="3"/>
  <c r="M865" i="3"/>
  <c r="N865" i="3"/>
  <c r="M864" i="3"/>
  <c r="N864" i="3"/>
  <c r="M863" i="3"/>
  <c r="N863" i="3"/>
  <c r="M862" i="3"/>
  <c r="N862" i="3"/>
  <c r="M861" i="3"/>
  <c r="N861" i="3"/>
  <c r="M860" i="3"/>
  <c r="N860" i="3"/>
  <c r="M859" i="3"/>
  <c r="N859" i="3"/>
  <c r="M858" i="3"/>
  <c r="N858" i="3"/>
  <c r="M857" i="3"/>
  <c r="N857" i="3"/>
  <c r="M856" i="3"/>
  <c r="N856" i="3"/>
  <c r="M855" i="3"/>
  <c r="N855" i="3"/>
  <c r="M854" i="3"/>
  <c r="N854" i="3"/>
  <c r="M853" i="3"/>
  <c r="N853" i="3"/>
  <c r="M852" i="3"/>
  <c r="N852" i="3"/>
  <c r="M851" i="3"/>
  <c r="N851" i="3"/>
  <c r="M850" i="3"/>
  <c r="N850" i="3"/>
  <c r="M849" i="3"/>
  <c r="N849" i="3"/>
  <c r="M848" i="3"/>
  <c r="N848" i="3"/>
  <c r="M847" i="3"/>
  <c r="N847" i="3"/>
  <c r="M846" i="3"/>
  <c r="N846" i="3"/>
  <c r="M845" i="3"/>
  <c r="N845" i="3"/>
  <c r="M844" i="3"/>
  <c r="N844" i="3"/>
  <c r="M843" i="3"/>
  <c r="N843" i="3"/>
  <c r="M842" i="3"/>
  <c r="N842" i="3"/>
  <c r="M841" i="3"/>
  <c r="N841" i="3"/>
  <c r="M840" i="3"/>
  <c r="N840" i="3"/>
  <c r="M839" i="3"/>
  <c r="N839" i="3"/>
  <c r="M838" i="3"/>
  <c r="N838" i="3"/>
  <c r="M837" i="3"/>
  <c r="N837" i="3"/>
  <c r="M836" i="3"/>
  <c r="N836" i="3"/>
  <c r="M835" i="3"/>
  <c r="N835" i="3"/>
  <c r="M834" i="3"/>
  <c r="N834" i="3"/>
  <c r="M833" i="3"/>
  <c r="N833" i="3"/>
  <c r="M832" i="3"/>
  <c r="N832" i="3"/>
  <c r="M831" i="3"/>
  <c r="N831" i="3"/>
  <c r="M830" i="3"/>
  <c r="N830" i="3"/>
  <c r="M829" i="3"/>
  <c r="N829" i="3"/>
  <c r="M828" i="3"/>
  <c r="N828" i="3"/>
  <c r="M827" i="3"/>
  <c r="N827" i="3"/>
  <c r="M826" i="3"/>
  <c r="N826" i="3"/>
  <c r="M825" i="3"/>
  <c r="N825" i="3"/>
  <c r="M824" i="3"/>
  <c r="N824" i="3"/>
  <c r="M823" i="3"/>
  <c r="N823" i="3"/>
  <c r="M822" i="3"/>
  <c r="N822" i="3"/>
  <c r="M821" i="3"/>
  <c r="N821" i="3"/>
  <c r="M820" i="3"/>
  <c r="N820" i="3"/>
  <c r="M819" i="3"/>
  <c r="N819" i="3"/>
  <c r="M818" i="3"/>
  <c r="N818" i="3"/>
  <c r="M817" i="3"/>
  <c r="N817" i="3"/>
  <c r="M816" i="3"/>
  <c r="N816" i="3"/>
  <c r="M815" i="3"/>
  <c r="N815" i="3"/>
  <c r="M814" i="3"/>
  <c r="N814" i="3"/>
  <c r="M813" i="3"/>
  <c r="N813" i="3"/>
  <c r="M812" i="3"/>
  <c r="N812" i="3"/>
  <c r="M811" i="3"/>
  <c r="N811" i="3"/>
  <c r="M810" i="3"/>
  <c r="N810" i="3"/>
  <c r="M809" i="3"/>
  <c r="N809" i="3"/>
  <c r="M808" i="3"/>
  <c r="N808" i="3"/>
  <c r="M807" i="3"/>
  <c r="N807" i="3"/>
  <c r="M806" i="3"/>
  <c r="N806" i="3"/>
  <c r="M805" i="3"/>
  <c r="N805" i="3"/>
  <c r="M804" i="3"/>
  <c r="N804" i="3"/>
  <c r="M803" i="3"/>
  <c r="N803" i="3"/>
  <c r="M802" i="3"/>
  <c r="N802" i="3"/>
  <c r="M801" i="3"/>
  <c r="N801" i="3"/>
  <c r="M800" i="3"/>
  <c r="N800" i="3"/>
  <c r="M799" i="3"/>
  <c r="N799" i="3"/>
  <c r="M798" i="3"/>
  <c r="N798" i="3"/>
  <c r="M797" i="3"/>
  <c r="N797" i="3"/>
  <c r="M796" i="3"/>
  <c r="N796" i="3"/>
  <c r="M795" i="3"/>
  <c r="N795" i="3"/>
  <c r="M794" i="3"/>
  <c r="N794" i="3"/>
  <c r="M793" i="3"/>
  <c r="N793" i="3"/>
  <c r="M792" i="3"/>
  <c r="N792" i="3"/>
  <c r="M791" i="3"/>
  <c r="N791" i="3"/>
  <c r="M790" i="3"/>
  <c r="N790" i="3"/>
  <c r="M789" i="3"/>
  <c r="N789" i="3"/>
  <c r="M788" i="3"/>
  <c r="N788" i="3"/>
  <c r="M787" i="3"/>
  <c r="N787" i="3"/>
  <c r="M786" i="3"/>
  <c r="N786" i="3"/>
  <c r="M785" i="3"/>
  <c r="N785" i="3"/>
  <c r="M784" i="3"/>
  <c r="N784" i="3"/>
  <c r="M783" i="3"/>
  <c r="N783" i="3"/>
  <c r="M782" i="3"/>
  <c r="N782" i="3"/>
  <c r="M781" i="3"/>
  <c r="N781" i="3"/>
  <c r="M780" i="3"/>
  <c r="N780" i="3"/>
  <c r="M779" i="3"/>
  <c r="N779" i="3"/>
  <c r="M778" i="3"/>
  <c r="N778" i="3"/>
  <c r="M777" i="3"/>
  <c r="N777" i="3"/>
  <c r="M776" i="3"/>
  <c r="N776" i="3"/>
  <c r="M775" i="3"/>
  <c r="N775" i="3"/>
  <c r="M774" i="3"/>
  <c r="N774" i="3"/>
  <c r="M773" i="3"/>
  <c r="N773" i="3"/>
  <c r="M772" i="3"/>
  <c r="N772" i="3"/>
  <c r="M771" i="3"/>
  <c r="N771" i="3"/>
  <c r="M770" i="3"/>
  <c r="N770" i="3"/>
  <c r="M769" i="3"/>
  <c r="N769" i="3"/>
  <c r="M768" i="3"/>
  <c r="N768" i="3"/>
  <c r="M767" i="3"/>
  <c r="N767" i="3"/>
  <c r="M766" i="3"/>
  <c r="N766" i="3"/>
  <c r="M765" i="3"/>
  <c r="N765" i="3"/>
  <c r="M764" i="3"/>
  <c r="N764" i="3"/>
  <c r="M763" i="3"/>
  <c r="N763" i="3"/>
  <c r="M762" i="3"/>
  <c r="N762" i="3"/>
  <c r="M761" i="3"/>
  <c r="N761" i="3"/>
  <c r="M760" i="3"/>
  <c r="N760" i="3"/>
  <c r="M759" i="3"/>
  <c r="N759" i="3"/>
  <c r="M758" i="3"/>
  <c r="N758" i="3"/>
  <c r="M757" i="3"/>
  <c r="N757" i="3"/>
  <c r="M756" i="3"/>
  <c r="N756" i="3"/>
  <c r="M755" i="3"/>
  <c r="N755" i="3"/>
  <c r="M754" i="3"/>
  <c r="N754" i="3"/>
  <c r="M753" i="3"/>
  <c r="N753" i="3"/>
  <c r="M752" i="3"/>
  <c r="N752" i="3"/>
  <c r="M751" i="3"/>
  <c r="N751" i="3"/>
  <c r="M750" i="3"/>
  <c r="N750" i="3"/>
  <c r="M749" i="3"/>
  <c r="N749" i="3"/>
  <c r="M748" i="3"/>
  <c r="N748" i="3"/>
  <c r="M747" i="3"/>
  <c r="N747" i="3"/>
  <c r="M746" i="3"/>
  <c r="N746" i="3"/>
  <c r="M745" i="3"/>
  <c r="N745" i="3"/>
  <c r="M744" i="3"/>
  <c r="N744" i="3"/>
  <c r="M743" i="3"/>
  <c r="N743" i="3"/>
  <c r="M742" i="3"/>
  <c r="N742" i="3"/>
  <c r="M741" i="3"/>
  <c r="N741" i="3"/>
  <c r="M740" i="3"/>
  <c r="N740" i="3"/>
  <c r="M739" i="3"/>
  <c r="N739" i="3"/>
  <c r="M738" i="3"/>
  <c r="N738" i="3"/>
  <c r="M737" i="3"/>
  <c r="N737" i="3"/>
  <c r="M736" i="3"/>
  <c r="N736" i="3"/>
  <c r="M735" i="3"/>
  <c r="N735" i="3"/>
  <c r="M734" i="3"/>
  <c r="N734" i="3"/>
  <c r="M733" i="3"/>
  <c r="N733" i="3"/>
  <c r="M732" i="3"/>
  <c r="N732" i="3"/>
  <c r="M731" i="3"/>
  <c r="N731" i="3"/>
  <c r="M730" i="3"/>
  <c r="N730" i="3"/>
  <c r="M729" i="3"/>
  <c r="N729" i="3"/>
  <c r="M728" i="3"/>
  <c r="N728" i="3"/>
  <c r="M727" i="3"/>
  <c r="N727" i="3"/>
  <c r="M726" i="3"/>
  <c r="N726" i="3"/>
  <c r="M725" i="3"/>
  <c r="N725" i="3"/>
  <c r="M724" i="3"/>
  <c r="N724" i="3"/>
  <c r="M723" i="3"/>
  <c r="N723" i="3"/>
  <c r="M722" i="3"/>
  <c r="N722" i="3"/>
  <c r="M721" i="3"/>
  <c r="N721" i="3"/>
  <c r="M720" i="3"/>
  <c r="N720" i="3"/>
  <c r="M719" i="3"/>
  <c r="N719" i="3"/>
  <c r="M718" i="3"/>
  <c r="N718" i="3"/>
  <c r="M717" i="3"/>
  <c r="N717" i="3"/>
  <c r="M716" i="3"/>
  <c r="N716" i="3"/>
  <c r="M715" i="3"/>
  <c r="N715" i="3"/>
  <c r="M714" i="3"/>
  <c r="N714" i="3"/>
  <c r="M713" i="3"/>
  <c r="N713" i="3"/>
  <c r="M712" i="3"/>
  <c r="N712" i="3"/>
  <c r="M711" i="3"/>
  <c r="N711" i="3"/>
  <c r="M710" i="3"/>
  <c r="N710" i="3"/>
  <c r="M709" i="3"/>
  <c r="N709" i="3"/>
  <c r="M708" i="3"/>
  <c r="N708" i="3"/>
  <c r="M707" i="3"/>
  <c r="N707" i="3"/>
  <c r="M706" i="3"/>
  <c r="N706" i="3"/>
  <c r="M705" i="3"/>
  <c r="N705" i="3"/>
  <c r="M704" i="3"/>
  <c r="N704" i="3"/>
  <c r="M703" i="3"/>
  <c r="N703" i="3"/>
  <c r="M702" i="3"/>
  <c r="N702" i="3"/>
  <c r="M701" i="3"/>
  <c r="N701" i="3"/>
  <c r="M700" i="3"/>
  <c r="N700" i="3"/>
  <c r="M699" i="3"/>
  <c r="N699" i="3"/>
  <c r="M698" i="3"/>
  <c r="N698" i="3"/>
  <c r="M697" i="3"/>
  <c r="N697" i="3"/>
  <c r="M696" i="3"/>
  <c r="N696" i="3"/>
  <c r="M695" i="3"/>
  <c r="N695" i="3"/>
  <c r="M694" i="3"/>
  <c r="N694" i="3"/>
  <c r="M693" i="3"/>
  <c r="N693" i="3"/>
  <c r="M692" i="3"/>
  <c r="N692" i="3"/>
  <c r="M691" i="3"/>
  <c r="N691" i="3"/>
  <c r="M690" i="3"/>
  <c r="N690" i="3"/>
  <c r="M689" i="3"/>
  <c r="N689" i="3"/>
  <c r="M688" i="3"/>
  <c r="N688" i="3"/>
  <c r="M687" i="3"/>
  <c r="N687" i="3"/>
  <c r="M686" i="3"/>
  <c r="N686" i="3"/>
  <c r="M685" i="3"/>
  <c r="N685" i="3"/>
  <c r="M684" i="3"/>
  <c r="N684" i="3"/>
  <c r="M683" i="3"/>
  <c r="N683" i="3"/>
  <c r="M682" i="3"/>
  <c r="N682" i="3"/>
  <c r="M681" i="3"/>
  <c r="N681" i="3"/>
  <c r="M680" i="3"/>
  <c r="N680" i="3"/>
  <c r="M679" i="3"/>
  <c r="N679" i="3"/>
  <c r="M678" i="3"/>
  <c r="N678" i="3"/>
  <c r="M677" i="3"/>
  <c r="N677" i="3"/>
  <c r="M676" i="3"/>
  <c r="N676" i="3"/>
  <c r="M675" i="3"/>
  <c r="N675" i="3"/>
  <c r="M674" i="3"/>
  <c r="N674" i="3"/>
  <c r="M673" i="3"/>
  <c r="N673" i="3"/>
  <c r="M672" i="3"/>
  <c r="N672" i="3"/>
  <c r="M671" i="3"/>
  <c r="N671" i="3"/>
  <c r="M670" i="3"/>
  <c r="N670" i="3"/>
  <c r="M669" i="3"/>
  <c r="N669" i="3"/>
  <c r="M668" i="3"/>
  <c r="N668" i="3"/>
  <c r="M667" i="3"/>
  <c r="N667" i="3"/>
  <c r="M666" i="3"/>
  <c r="N666" i="3"/>
  <c r="M665" i="3"/>
  <c r="N665" i="3"/>
  <c r="M664" i="3"/>
  <c r="N664" i="3"/>
  <c r="M663" i="3"/>
  <c r="N663" i="3"/>
  <c r="M662" i="3"/>
  <c r="N662" i="3"/>
  <c r="M661" i="3"/>
  <c r="N661" i="3"/>
  <c r="M660" i="3"/>
  <c r="N660" i="3"/>
  <c r="M659" i="3"/>
  <c r="N659" i="3"/>
  <c r="M658" i="3"/>
  <c r="N658" i="3"/>
  <c r="M657" i="3"/>
  <c r="N657" i="3"/>
  <c r="M656" i="3"/>
  <c r="N656" i="3"/>
  <c r="M655" i="3"/>
  <c r="N655" i="3"/>
  <c r="M654" i="3"/>
  <c r="N654" i="3"/>
  <c r="M653" i="3"/>
  <c r="N653" i="3"/>
  <c r="M652" i="3"/>
  <c r="N652" i="3"/>
  <c r="M651" i="3"/>
  <c r="N651" i="3"/>
  <c r="M650" i="3"/>
  <c r="N650" i="3"/>
  <c r="M649" i="3"/>
  <c r="N649" i="3"/>
  <c r="M648" i="3"/>
  <c r="N648" i="3"/>
  <c r="M647" i="3"/>
  <c r="N647" i="3"/>
  <c r="M646" i="3"/>
  <c r="N646" i="3"/>
  <c r="M645" i="3"/>
  <c r="N645" i="3"/>
  <c r="M644" i="3"/>
  <c r="N644" i="3"/>
  <c r="M643" i="3"/>
  <c r="N643" i="3"/>
  <c r="M642" i="3"/>
  <c r="N642" i="3"/>
  <c r="M641" i="3"/>
  <c r="N641" i="3"/>
  <c r="M640" i="3"/>
  <c r="N640" i="3"/>
  <c r="M639" i="3"/>
  <c r="N639" i="3"/>
  <c r="M638" i="3"/>
  <c r="N638" i="3"/>
  <c r="M637" i="3"/>
  <c r="N637" i="3"/>
  <c r="M636" i="3"/>
  <c r="N636" i="3"/>
  <c r="M635" i="3"/>
  <c r="N635" i="3"/>
  <c r="M634" i="3"/>
  <c r="N634" i="3"/>
  <c r="M633" i="3"/>
  <c r="N633" i="3"/>
  <c r="M632" i="3"/>
  <c r="N632" i="3"/>
  <c r="M631" i="3"/>
  <c r="N631" i="3"/>
  <c r="M630" i="3"/>
  <c r="N630" i="3"/>
  <c r="M629" i="3"/>
  <c r="N629" i="3"/>
  <c r="M628" i="3"/>
  <c r="N628" i="3"/>
  <c r="M627" i="3"/>
  <c r="N627" i="3"/>
  <c r="M626" i="3"/>
  <c r="N626" i="3"/>
  <c r="M625" i="3"/>
  <c r="N625" i="3"/>
  <c r="M624" i="3"/>
  <c r="N624" i="3"/>
  <c r="M623" i="3"/>
  <c r="N623" i="3"/>
  <c r="M622" i="3"/>
  <c r="N622" i="3"/>
  <c r="M621" i="3"/>
  <c r="N621" i="3"/>
  <c r="M620" i="3"/>
  <c r="N620" i="3"/>
  <c r="M619" i="3"/>
  <c r="N619" i="3"/>
  <c r="M618" i="3"/>
  <c r="N618" i="3"/>
  <c r="M617" i="3"/>
  <c r="N617" i="3"/>
  <c r="M616" i="3"/>
  <c r="N616" i="3"/>
  <c r="M615" i="3"/>
  <c r="N615" i="3"/>
  <c r="M614" i="3"/>
  <c r="N614" i="3"/>
  <c r="M613" i="3"/>
  <c r="N613" i="3"/>
  <c r="M612" i="3"/>
  <c r="N612" i="3"/>
  <c r="M611" i="3"/>
  <c r="N611" i="3"/>
  <c r="M610" i="3"/>
  <c r="N610" i="3"/>
  <c r="M609" i="3"/>
  <c r="N609" i="3"/>
  <c r="M608" i="3"/>
  <c r="N608" i="3"/>
  <c r="M607" i="3"/>
  <c r="N607" i="3"/>
  <c r="M606" i="3"/>
  <c r="N606" i="3"/>
  <c r="M605" i="3"/>
  <c r="N605" i="3"/>
  <c r="M604" i="3"/>
  <c r="N604" i="3"/>
  <c r="M603" i="3"/>
  <c r="N603" i="3"/>
  <c r="M602" i="3"/>
  <c r="N602" i="3"/>
  <c r="M601" i="3"/>
  <c r="N601" i="3"/>
  <c r="M600" i="3"/>
  <c r="N600" i="3"/>
  <c r="M599" i="3"/>
  <c r="N599" i="3"/>
  <c r="M598" i="3"/>
  <c r="N598" i="3"/>
  <c r="M597" i="3"/>
  <c r="N597" i="3"/>
  <c r="M596" i="3"/>
  <c r="N596" i="3"/>
  <c r="M595" i="3"/>
  <c r="N595" i="3"/>
  <c r="M594" i="3"/>
  <c r="N594" i="3"/>
  <c r="M593" i="3"/>
  <c r="N593" i="3"/>
  <c r="M592" i="3"/>
  <c r="N592" i="3"/>
  <c r="M591" i="3"/>
  <c r="N591" i="3"/>
  <c r="M590" i="3"/>
  <c r="N590" i="3"/>
  <c r="M589" i="3"/>
  <c r="N589" i="3"/>
  <c r="M588" i="3"/>
  <c r="N588" i="3"/>
  <c r="M587" i="3"/>
  <c r="N587" i="3"/>
  <c r="M586" i="3"/>
  <c r="N586" i="3"/>
  <c r="M585" i="3"/>
  <c r="N585" i="3"/>
  <c r="M584" i="3"/>
  <c r="N584" i="3"/>
  <c r="M583" i="3"/>
  <c r="N583" i="3"/>
  <c r="M582" i="3"/>
  <c r="N582" i="3"/>
  <c r="M581" i="3"/>
  <c r="N581" i="3"/>
  <c r="M580" i="3"/>
  <c r="N580" i="3"/>
  <c r="M579" i="3"/>
  <c r="N579" i="3"/>
  <c r="M578" i="3"/>
  <c r="N578" i="3"/>
  <c r="M577" i="3"/>
  <c r="N577" i="3"/>
  <c r="M576" i="3"/>
  <c r="N576" i="3"/>
  <c r="M575" i="3"/>
  <c r="N575" i="3"/>
  <c r="M574" i="3"/>
  <c r="N574" i="3"/>
  <c r="M573" i="3"/>
  <c r="N573" i="3"/>
  <c r="M572" i="3"/>
  <c r="N572" i="3"/>
  <c r="M571" i="3"/>
  <c r="N571" i="3"/>
  <c r="M570" i="3"/>
  <c r="N570" i="3"/>
  <c r="M569" i="3"/>
  <c r="N569" i="3"/>
  <c r="M568" i="3"/>
  <c r="N568" i="3"/>
  <c r="M567" i="3"/>
  <c r="N567" i="3"/>
  <c r="M566" i="3"/>
  <c r="N566" i="3"/>
  <c r="M565" i="3"/>
  <c r="N565" i="3"/>
  <c r="M564" i="3"/>
  <c r="N564" i="3"/>
  <c r="M563" i="3"/>
  <c r="N563" i="3"/>
  <c r="M562" i="3"/>
  <c r="N562" i="3"/>
  <c r="M561" i="3"/>
  <c r="N561" i="3"/>
  <c r="M560" i="3"/>
  <c r="N560" i="3"/>
  <c r="M559" i="3"/>
  <c r="N559" i="3"/>
  <c r="M558" i="3"/>
  <c r="N558" i="3"/>
  <c r="M557" i="3"/>
  <c r="N557" i="3"/>
  <c r="M556" i="3"/>
  <c r="N556" i="3"/>
  <c r="M555" i="3"/>
  <c r="N555" i="3"/>
  <c r="M554" i="3"/>
  <c r="N554" i="3"/>
  <c r="M553" i="3"/>
  <c r="N553" i="3"/>
  <c r="M552" i="3"/>
  <c r="N552" i="3"/>
  <c r="M551" i="3"/>
  <c r="N551" i="3"/>
  <c r="M550" i="3"/>
  <c r="N550" i="3"/>
  <c r="M549" i="3"/>
  <c r="N549" i="3"/>
  <c r="M548" i="3"/>
  <c r="N548" i="3"/>
  <c r="M547" i="3"/>
  <c r="N547" i="3"/>
  <c r="M546" i="3"/>
  <c r="N546" i="3"/>
  <c r="M545" i="3"/>
  <c r="N545" i="3"/>
  <c r="M544" i="3"/>
  <c r="N544" i="3"/>
  <c r="M543" i="3"/>
  <c r="N543" i="3"/>
  <c r="M542" i="3"/>
  <c r="N542" i="3"/>
  <c r="M541" i="3"/>
  <c r="N541" i="3"/>
  <c r="M540" i="3"/>
  <c r="N540" i="3"/>
  <c r="M539" i="3"/>
  <c r="N539" i="3"/>
  <c r="M538" i="3"/>
  <c r="N538" i="3"/>
  <c r="M537" i="3"/>
  <c r="N537" i="3"/>
  <c r="M536" i="3"/>
  <c r="N536" i="3"/>
  <c r="M535" i="3"/>
  <c r="N535" i="3"/>
  <c r="M534" i="3"/>
  <c r="N534" i="3"/>
  <c r="M533" i="3"/>
  <c r="N533" i="3"/>
  <c r="M532" i="3"/>
  <c r="N532" i="3"/>
  <c r="M531" i="3"/>
  <c r="N531" i="3"/>
  <c r="M530" i="3"/>
  <c r="N530" i="3"/>
  <c r="M529" i="3"/>
  <c r="N529" i="3"/>
  <c r="M528" i="3"/>
  <c r="N528" i="3"/>
  <c r="M527" i="3"/>
  <c r="N527" i="3"/>
  <c r="M526" i="3"/>
  <c r="N526" i="3"/>
  <c r="M525" i="3"/>
  <c r="N525" i="3"/>
  <c r="M524" i="3"/>
  <c r="N524" i="3"/>
  <c r="M523" i="3"/>
  <c r="N523" i="3"/>
  <c r="M522" i="3"/>
  <c r="N522" i="3"/>
  <c r="M521" i="3"/>
  <c r="N521" i="3"/>
  <c r="M520" i="3"/>
  <c r="N520" i="3"/>
  <c r="M519" i="3"/>
  <c r="N519" i="3"/>
  <c r="M518" i="3"/>
  <c r="N518" i="3"/>
  <c r="M517" i="3"/>
  <c r="N517" i="3"/>
  <c r="M516" i="3"/>
  <c r="N516" i="3"/>
  <c r="M515" i="3"/>
  <c r="N515" i="3"/>
  <c r="M514" i="3"/>
  <c r="N514" i="3"/>
  <c r="M513" i="3"/>
  <c r="N513" i="3"/>
  <c r="M512" i="3"/>
  <c r="N512" i="3"/>
  <c r="M511" i="3"/>
  <c r="N511" i="3"/>
  <c r="M510" i="3"/>
  <c r="N510" i="3"/>
  <c r="M509" i="3"/>
  <c r="N509" i="3"/>
  <c r="M508" i="3"/>
  <c r="N508" i="3"/>
  <c r="M507" i="3"/>
  <c r="N507" i="3"/>
  <c r="M506" i="3"/>
  <c r="N506" i="3"/>
  <c r="M505" i="3"/>
  <c r="N505" i="3"/>
  <c r="M504" i="3"/>
  <c r="N504" i="3"/>
  <c r="M503" i="3"/>
  <c r="N503" i="3"/>
  <c r="M502" i="3"/>
  <c r="N502" i="3"/>
  <c r="M501" i="3"/>
  <c r="N501" i="3"/>
  <c r="M500" i="3"/>
  <c r="N500" i="3"/>
  <c r="M499" i="3"/>
  <c r="N499" i="3"/>
  <c r="M498" i="3"/>
  <c r="N498" i="3"/>
  <c r="M497" i="3"/>
  <c r="N497" i="3"/>
  <c r="M496" i="3"/>
  <c r="N496" i="3"/>
  <c r="M495" i="3"/>
  <c r="N495" i="3"/>
  <c r="M494" i="3"/>
  <c r="N494" i="3"/>
  <c r="M493" i="3"/>
  <c r="N493" i="3"/>
  <c r="M492" i="3"/>
  <c r="N492" i="3"/>
  <c r="M491" i="3"/>
  <c r="N491" i="3"/>
  <c r="M490" i="3"/>
  <c r="N490" i="3"/>
  <c r="M489" i="3"/>
  <c r="N489" i="3"/>
  <c r="M488" i="3"/>
  <c r="N488" i="3"/>
  <c r="M487" i="3"/>
  <c r="N487" i="3"/>
  <c r="M486" i="3"/>
  <c r="N486" i="3"/>
  <c r="M485" i="3"/>
  <c r="N485" i="3"/>
  <c r="M484" i="3"/>
  <c r="N484" i="3"/>
  <c r="M483" i="3"/>
  <c r="N483" i="3"/>
  <c r="M482" i="3"/>
  <c r="N482" i="3"/>
  <c r="M481" i="3"/>
  <c r="N481" i="3"/>
  <c r="M480" i="3"/>
  <c r="N480" i="3"/>
  <c r="M479" i="3"/>
  <c r="N479" i="3"/>
  <c r="M478" i="3"/>
  <c r="N478" i="3"/>
  <c r="M477" i="3"/>
  <c r="N477" i="3"/>
  <c r="M476" i="3"/>
  <c r="N476" i="3"/>
  <c r="M475" i="3"/>
  <c r="N475" i="3"/>
  <c r="M474" i="3"/>
  <c r="N474" i="3"/>
  <c r="M473" i="3"/>
  <c r="N473" i="3"/>
  <c r="M472" i="3"/>
  <c r="N472" i="3"/>
  <c r="M471" i="3"/>
  <c r="N471" i="3"/>
  <c r="M470" i="3"/>
  <c r="N470" i="3"/>
  <c r="M469" i="3"/>
  <c r="N469" i="3"/>
  <c r="M468" i="3"/>
  <c r="N468" i="3"/>
  <c r="M467" i="3"/>
  <c r="N467" i="3"/>
  <c r="M466" i="3"/>
  <c r="N466" i="3"/>
  <c r="M465" i="3"/>
  <c r="N465" i="3"/>
  <c r="M464" i="3"/>
  <c r="N464" i="3"/>
  <c r="M463" i="3"/>
  <c r="N463" i="3"/>
  <c r="M462" i="3"/>
  <c r="N462" i="3"/>
  <c r="M461" i="3"/>
  <c r="N461" i="3"/>
  <c r="M460" i="3"/>
  <c r="N460" i="3"/>
  <c r="M459" i="3"/>
  <c r="N459" i="3"/>
  <c r="M458" i="3"/>
  <c r="N458" i="3"/>
  <c r="M457" i="3"/>
  <c r="N457" i="3"/>
  <c r="M456" i="3"/>
  <c r="N456" i="3"/>
  <c r="M455" i="3"/>
  <c r="N455" i="3"/>
  <c r="M454" i="3"/>
  <c r="N454" i="3"/>
  <c r="M453" i="3"/>
  <c r="N453" i="3"/>
  <c r="M452" i="3"/>
  <c r="N452" i="3"/>
  <c r="M451" i="3"/>
  <c r="N451" i="3"/>
  <c r="M450" i="3"/>
  <c r="N450" i="3"/>
  <c r="M449" i="3"/>
  <c r="N449" i="3"/>
  <c r="M448" i="3"/>
  <c r="N448" i="3"/>
  <c r="M447" i="3"/>
  <c r="N447" i="3"/>
  <c r="M446" i="3"/>
  <c r="N446" i="3"/>
  <c r="M445" i="3"/>
  <c r="N445" i="3"/>
  <c r="M444" i="3"/>
  <c r="N444" i="3"/>
  <c r="M443" i="3"/>
  <c r="N443" i="3"/>
  <c r="M442" i="3"/>
  <c r="N442" i="3"/>
  <c r="M441" i="3"/>
  <c r="N441" i="3"/>
  <c r="M440" i="3"/>
  <c r="N440" i="3"/>
  <c r="M439" i="3"/>
  <c r="N439" i="3"/>
  <c r="M438" i="3"/>
  <c r="N438" i="3"/>
  <c r="M437" i="3"/>
  <c r="N437" i="3"/>
  <c r="M436" i="3"/>
  <c r="N436" i="3"/>
  <c r="M435" i="3"/>
  <c r="N435" i="3"/>
  <c r="M434" i="3"/>
  <c r="N434" i="3"/>
  <c r="M433" i="3"/>
  <c r="N433" i="3"/>
  <c r="M432" i="3"/>
  <c r="N432" i="3"/>
  <c r="M431" i="3"/>
  <c r="N431" i="3"/>
  <c r="M430" i="3"/>
  <c r="N430" i="3"/>
  <c r="M429" i="3"/>
  <c r="N429" i="3"/>
  <c r="M428" i="3"/>
  <c r="N428" i="3"/>
  <c r="M427" i="3"/>
  <c r="N427" i="3"/>
  <c r="M426" i="3"/>
  <c r="N426" i="3"/>
  <c r="M425" i="3"/>
  <c r="N425" i="3"/>
  <c r="M424" i="3"/>
  <c r="N424" i="3"/>
  <c r="M423" i="3"/>
  <c r="N423" i="3"/>
  <c r="M422" i="3"/>
  <c r="N422" i="3"/>
  <c r="M421" i="3"/>
  <c r="N421" i="3"/>
  <c r="M420" i="3"/>
  <c r="N420" i="3"/>
  <c r="M419" i="3"/>
  <c r="N419" i="3"/>
  <c r="M418" i="3"/>
  <c r="N418" i="3"/>
  <c r="M417" i="3"/>
  <c r="N417" i="3"/>
  <c r="M416" i="3"/>
  <c r="N416" i="3"/>
  <c r="M415" i="3"/>
  <c r="N415" i="3"/>
  <c r="M414" i="3"/>
  <c r="N414" i="3"/>
  <c r="M413" i="3"/>
  <c r="N413" i="3"/>
  <c r="M412" i="3"/>
  <c r="N412" i="3"/>
  <c r="M411" i="3"/>
  <c r="N411" i="3"/>
  <c r="M410" i="3"/>
  <c r="N410" i="3"/>
  <c r="M409" i="3"/>
  <c r="N409" i="3"/>
  <c r="M408" i="3"/>
  <c r="N408" i="3"/>
  <c r="M407" i="3"/>
  <c r="N407" i="3"/>
  <c r="M406" i="3"/>
  <c r="N406" i="3"/>
  <c r="M405" i="3"/>
  <c r="N405" i="3"/>
  <c r="M404" i="3"/>
  <c r="N404" i="3"/>
  <c r="M403" i="3"/>
  <c r="N403" i="3"/>
  <c r="M402" i="3"/>
  <c r="N402" i="3"/>
  <c r="M401" i="3"/>
  <c r="N401" i="3"/>
  <c r="M400" i="3"/>
  <c r="N400" i="3"/>
  <c r="M399" i="3"/>
  <c r="N399" i="3"/>
  <c r="M398" i="3"/>
  <c r="N398" i="3"/>
  <c r="M397" i="3"/>
  <c r="N397" i="3"/>
  <c r="M396" i="3"/>
  <c r="N396" i="3"/>
  <c r="M395" i="3"/>
  <c r="N395" i="3"/>
  <c r="M394" i="3"/>
  <c r="N394" i="3"/>
  <c r="M393" i="3"/>
  <c r="N393" i="3"/>
  <c r="M392" i="3"/>
  <c r="N392" i="3"/>
  <c r="M391" i="3"/>
  <c r="N391" i="3"/>
  <c r="M390" i="3"/>
  <c r="N390" i="3"/>
  <c r="M389" i="3"/>
  <c r="N389" i="3"/>
  <c r="M388" i="3"/>
  <c r="N388" i="3"/>
  <c r="M387" i="3"/>
  <c r="N387" i="3"/>
  <c r="M386" i="3"/>
  <c r="N386" i="3"/>
  <c r="M385" i="3"/>
  <c r="N385" i="3"/>
  <c r="M384" i="3"/>
  <c r="N384" i="3"/>
  <c r="M383" i="3"/>
  <c r="N383" i="3"/>
  <c r="M382" i="3"/>
  <c r="N382" i="3"/>
  <c r="M381" i="3"/>
  <c r="N381" i="3"/>
  <c r="M380" i="3"/>
  <c r="N380" i="3"/>
  <c r="M379" i="3"/>
  <c r="N379" i="3"/>
  <c r="M378" i="3"/>
  <c r="N378" i="3"/>
  <c r="M377" i="3"/>
  <c r="N377" i="3"/>
  <c r="M376" i="3"/>
  <c r="N376" i="3"/>
  <c r="M375" i="3"/>
  <c r="N375" i="3"/>
  <c r="M374" i="3"/>
  <c r="N374" i="3"/>
  <c r="M373" i="3"/>
  <c r="N373" i="3"/>
  <c r="M372" i="3"/>
  <c r="N372" i="3"/>
  <c r="M371" i="3"/>
  <c r="N371" i="3"/>
  <c r="M370" i="3"/>
  <c r="N370" i="3"/>
  <c r="M369" i="3"/>
  <c r="N369" i="3"/>
  <c r="M368" i="3"/>
  <c r="N368" i="3"/>
  <c r="M367" i="3"/>
  <c r="N367" i="3"/>
  <c r="M366" i="3"/>
  <c r="N366" i="3"/>
  <c r="M365" i="3"/>
  <c r="N365" i="3"/>
  <c r="M364" i="3"/>
  <c r="N364" i="3"/>
  <c r="M363" i="3"/>
  <c r="N363" i="3"/>
  <c r="M362" i="3"/>
  <c r="N362" i="3"/>
  <c r="M361" i="3"/>
  <c r="N361" i="3"/>
  <c r="M360" i="3"/>
  <c r="N360" i="3"/>
  <c r="M359" i="3"/>
  <c r="N359" i="3"/>
  <c r="M358" i="3"/>
  <c r="N358" i="3"/>
  <c r="M357" i="3"/>
  <c r="N357" i="3"/>
  <c r="M356" i="3"/>
  <c r="N356" i="3"/>
  <c r="M355" i="3"/>
  <c r="N355" i="3"/>
  <c r="M354" i="3"/>
  <c r="N354" i="3"/>
  <c r="M353" i="3"/>
  <c r="N353" i="3"/>
  <c r="M352" i="3"/>
  <c r="N352" i="3"/>
  <c r="M351" i="3"/>
  <c r="N351" i="3"/>
  <c r="M350" i="3"/>
  <c r="N350" i="3"/>
  <c r="M349" i="3"/>
  <c r="N349" i="3"/>
  <c r="M348" i="3"/>
  <c r="N348" i="3"/>
  <c r="M347" i="3"/>
  <c r="N347" i="3"/>
  <c r="M346" i="3"/>
  <c r="N346" i="3"/>
  <c r="M345" i="3"/>
  <c r="N345" i="3"/>
  <c r="M344" i="3"/>
  <c r="N344" i="3"/>
  <c r="M343" i="3"/>
  <c r="N343" i="3"/>
  <c r="M342" i="3"/>
  <c r="N342" i="3"/>
  <c r="M341" i="3"/>
  <c r="N341" i="3"/>
  <c r="M340" i="3"/>
  <c r="N340" i="3"/>
  <c r="M339" i="3"/>
  <c r="N339" i="3"/>
  <c r="M338" i="3"/>
  <c r="N338" i="3"/>
  <c r="M337" i="3"/>
  <c r="N337" i="3"/>
  <c r="M336" i="3"/>
  <c r="N336" i="3"/>
  <c r="M335" i="3"/>
  <c r="N335" i="3"/>
  <c r="M334" i="3"/>
  <c r="N334" i="3"/>
  <c r="M333" i="3"/>
  <c r="N333" i="3"/>
  <c r="M332" i="3"/>
  <c r="N332" i="3"/>
  <c r="M331" i="3"/>
  <c r="N331" i="3"/>
  <c r="M330" i="3"/>
  <c r="N330" i="3"/>
  <c r="M329" i="3"/>
  <c r="N329" i="3"/>
  <c r="M328" i="3"/>
  <c r="N328" i="3"/>
  <c r="M327" i="3"/>
  <c r="N327" i="3"/>
  <c r="M326" i="3"/>
  <c r="N326" i="3"/>
  <c r="M325" i="3"/>
  <c r="N325" i="3"/>
  <c r="M324" i="3"/>
  <c r="N324" i="3"/>
  <c r="M323" i="3"/>
  <c r="N323" i="3"/>
  <c r="M322" i="3"/>
  <c r="N322" i="3"/>
  <c r="M321" i="3"/>
  <c r="N321" i="3"/>
  <c r="M320" i="3"/>
  <c r="N320" i="3"/>
  <c r="M319" i="3"/>
  <c r="N319" i="3"/>
  <c r="M318" i="3"/>
  <c r="N318" i="3"/>
  <c r="M317" i="3"/>
  <c r="N317" i="3"/>
  <c r="M316" i="3"/>
  <c r="N316" i="3"/>
  <c r="M315" i="3"/>
  <c r="N315" i="3"/>
  <c r="M314" i="3"/>
  <c r="N314" i="3"/>
  <c r="M313" i="3"/>
  <c r="N313" i="3"/>
  <c r="M312" i="3"/>
  <c r="N312" i="3"/>
  <c r="M311" i="3"/>
  <c r="N311" i="3"/>
  <c r="M310" i="3"/>
  <c r="N310" i="3"/>
  <c r="M309" i="3"/>
  <c r="N309" i="3"/>
  <c r="M308" i="3"/>
  <c r="N308" i="3"/>
  <c r="M307" i="3"/>
  <c r="N307" i="3"/>
  <c r="M306" i="3"/>
  <c r="N306" i="3"/>
  <c r="M305" i="3"/>
  <c r="N305" i="3"/>
  <c r="M304" i="3"/>
  <c r="N304" i="3"/>
  <c r="M303" i="3"/>
  <c r="N303" i="3"/>
  <c r="M302" i="3"/>
  <c r="N302" i="3"/>
  <c r="M301" i="3"/>
  <c r="N301" i="3"/>
  <c r="M300" i="3"/>
  <c r="N300" i="3"/>
  <c r="M299" i="3"/>
  <c r="N299" i="3"/>
  <c r="M298" i="3"/>
  <c r="N298" i="3"/>
  <c r="M297" i="3"/>
  <c r="N297" i="3"/>
  <c r="M296" i="3"/>
  <c r="N296" i="3"/>
  <c r="M295" i="3"/>
  <c r="N295" i="3"/>
  <c r="M294" i="3"/>
  <c r="N294" i="3"/>
  <c r="M293" i="3"/>
  <c r="N293" i="3"/>
  <c r="M292" i="3"/>
  <c r="N292" i="3"/>
  <c r="M291" i="3"/>
  <c r="N291" i="3"/>
  <c r="M290" i="3"/>
  <c r="N290" i="3"/>
  <c r="M289" i="3"/>
  <c r="N289" i="3"/>
  <c r="M288" i="3"/>
  <c r="N288" i="3"/>
  <c r="M287" i="3"/>
  <c r="N287" i="3"/>
  <c r="M286" i="3"/>
  <c r="N286" i="3"/>
  <c r="M285" i="3"/>
  <c r="N285" i="3"/>
  <c r="M284" i="3"/>
  <c r="N284" i="3"/>
  <c r="M283" i="3"/>
  <c r="N283" i="3"/>
  <c r="M282" i="3"/>
  <c r="N282" i="3"/>
  <c r="M281" i="3"/>
  <c r="N281" i="3"/>
  <c r="M280" i="3"/>
  <c r="N280" i="3"/>
  <c r="M279" i="3"/>
  <c r="N279" i="3"/>
  <c r="M278" i="3"/>
  <c r="N278" i="3"/>
  <c r="M277" i="3"/>
  <c r="N277" i="3"/>
  <c r="M276" i="3"/>
  <c r="N276" i="3"/>
  <c r="M275" i="3"/>
  <c r="N275" i="3"/>
  <c r="M274" i="3"/>
  <c r="N274" i="3"/>
  <c r="M273" i="3"/>
  <c r="N273" i="3"/>
  <c r="M272" i="3"/>
  <c r="N272" i="3"/>
  <c r="M271" i="3"/>
  <c r="N271" i="3"/>
  <c r="M270" i="3"/>
  <c r="N270" i="3"/>
  <c r="M269" i="3"/>
  <c r="N269" i="3"/>
  <c r="M268" i="3"/>
  <c r="N268" i="3"/>
  <c r="M267" i="3"/>
  <c r="N267" i="3"/>
  <c r="M266" i="3"/>
  <c r="N266" i="3"/>
  <c r="M265" i="3"/>
  <c r="N265" i="3"/>
  <c r="M264" i="3"/>
  <c r="N264" i="3"/>
  <c r="M263" i="3"/>
  <c r="N263" i="3"/>
  <c r="M262" i="3"/>
  <c r="N262" i="3"/>
  <c r="M261" i="3"/>
  <c r="N261" i="3"/>
  <c r="M260" i="3"/>
  <c r="N260" i="3"/>
  <c r="M259" i="3"/>
  <c r="N259" i="3"/>
  <c r="M258" i="3"/>
  <c r="N258" i="3"/>
  <c r="M257" i="3"/>
  <c r="N257" i="3"/>
  <c r="M256" i="3"/>
  <c r="N256" i="3"/>
  <c r="M255" i="3"/>
  <c r="N255" i="3"/>
  <c r="M254" i="3"/>
  <c r="N254" i="3"/>
  <c r="M253" i="3"/>
  <c r="N253" i="3"/>
  <c r="M252" i="3"/>
  <c r="N252" i="3"/>
  <c r="M251" i="3"/>
  <c r="N251" i="3"/>
  <c r="M250" i="3"/>
  <c r="N250" i="3"/>
  <c r="M249" i="3"/>
  <c r="N249" i="3"/>
  <c r="M248" i="3"/>
  <c r="N248" i="3"/>
  <c r="M247" i="3"/>
  <c r="N247" i="3"/>
  <c r="M246" i="3"/>
  <c r="N246" i="3"/>
  <c r="M245" i="3"/>
  <c r="N245" i="3"/>
  <c r="M244" i="3"/>
  <c r="N244" i="3"/>
  <c r="M243" i="3"/>
  <c r="N243" i="3"/>
  <c r="M242" i="3"/>
  <c r="N242" i="3"/>
  <c r="M241" i="3"/>
  <c r="N241" i="3"/>
  <c r="M240" i="3"/>
  <c r="N240" i="3"/>
  <c r="M239" i="3"/>
  <c r="N239" i="3"/>
  <c r="M238" i="3"/>
  <c r="N238" i="3"/>
  <c r="M237" i="3"/>
  <c r="N237" i="3"/>
  <c r="M236" i="3"/>
  <c r="N236" i="3"/>
  <c r="M235" i="3"/>
  <c r="N235" i="3"/>
  <c r="M234" i="3"/>
  <c r="N234" i="3"/>
  <c r="M233" i="3"/>
  <c r="N233" i="3"/>
  <c r="M232" i="3"/>
  <c r="N232" i="3"/>
  <c r="M231" i="3"/>
  <c r="N231" i="3"/>
  <c r="M230" i="3"/>
  <c r="N230" i="3"/>
  <c r="M229" i="3"/>
  <c r="N229" i="3"/>
  <c r="M228" i="3"/>
  <c r="N228" i="3"/>
  <c r="M227" i="3"/>
  <c r="N227" i="3"/>
  <c r="M226" i="3"/>
  <c r="N226" i="3"/>
  <c r="M225" i="3"/>
  <c r="N225" i="3"/>
  <c r="M224" i="3"/>
  <c r="N224" i="3"/>
  <c r="M223" i="3"/>
  <c r="N223" i="3"/>
  <c r="M222" i="3"/>
  <c r="N222" i="3"/>
  <c r="M221" i="3"/>
  <c r="N221" i="3"/>
  <c r="M220" i="3"/>
  <c r="N220" i="3"/>
  <c r="M219" i="3"/>
  <c r="N219" i="3"/>
  <c r="M218" i="3"/>
  <c r="N218" i="3"/>
  <c r="M217" i="3"/>
  <c r="N217" i="3"/>
  <c r="M216" i="3"/>
  <c r="N216" i="3"/>
  <c r="M215" i="3"/>
  <c r="N215" i="3"/>
  <c r="M214" i="3"/>
  <c r="N214" i="3"/>
  <c r="M213" i="3"/>
  <c r="N213" i="3"/>
  <c r="M212" i="3"/>
  <c r="N212" i="3"/>
  <c r="M211" i="3"/>
  <c r="N211" i="3"/>
  <c r="M210" i="3"/>
  <c r="N210" i="3"/>
  <c r="M209" i="3"/>
  <c r="N209" i="3"/>
  <c r="M208" i="3"/>
  <c r="N208" i="3"/>
  <c r="M207" i="3"/>
  <c r="N207" i="3"/>
  <c r="M206" i="3"/>
  <c r="N206" i="3"/>
  <c r="M205" i="3"/>
  <c r="N205" i="3"/>
  <c r="M204" i="3"/>
  <c r="N204" i="3"/>
  <c r="M203" i="3"/>
  <c r="N203" i="3"/>
  <c r="M202" i="3"/>
  <c r="N202" i="3"/>
  <c r="M201" i="3"/>
  <c r="N201" i="3"/>
  <c r="M200" i="3"/>
  <c r="N200" i="3"/>
  <c r="M199" i="3"/>
  <c r="N199" i="3"/>
  <c r="M198" i="3"/>
  <c r="N198" i="3"/>
  <c r="M197" i="3"/>
  <c r="N197" i="3"/>
  <c r="M196" i="3"/>
  <c r="N196" i="3"/>
  <c r="M195" i="3"/>
  <c r="N195" i="3"/>
  <c r="M194" i="3"/>
  <c r="N194" i="3"/>
  <c r="M193" i="3"/>
  <c r="N193" i="3"/>
  <c r="M192" i="3"/>
  <c r="N192" i="3"/>
  <c r="M191" i="3"/>
  <c r="N191" i="3"/>
  <c r="M190" i="3"/>
  <c r="N190" i="3"/>
  <c r="M189" i="3"/>
  <c r="N189" i="3"/>
  <c r="M188" i="3"/>
  <c r="N188" i="3"/>
  <c r="M187" i="3"/>
  <c r="N187" i="3"/>
  <c r="M186" i="3"/>
  <c r="N186" i="3"/>
  <c r="M185" i="3"/>
  <c r="N185" i="3"/>
  <c r="M184" i="3"/>
  <c r="N184" i="3"/>
  <c r="M183" i="3"/>
  <c r="N183" i="3"/>
  <c r="M182" i="3"/>
  <c r="N182" i="3"/>
  <c r="M181" i="3"/>
  <c r="N181" i="3"/>
  <c r="M180" i="3"/>
  <c r="N180" i="3"/>
  <c r="M179" i="3"/>
  <c r="N179" i="3"/>
  <c r="M178" i="3"/>
  <c r="N178" i="3"/>
  <c r="M177" i="3"/>
  <c r="N177" i="3"/>
  <c r="M176" i="3"/>
  <c r="N176" i="3"/>
  <c r="M175" i="3"/>
  <c r="N175" i="3"/>
  <c r="M174" i="3"/>
  <c r="N174" i="3"/>
  <c r="M173" i="3"/>
  <c r="N173" i="3"/>
  <c r="M172" i="3"/>
  <c r="N172" i="3"/>
  <c r="M171" i="3"/>
  <c r="N171" i="3"/>
  <c r="M170" i="3"/>
  <c r="N170" i="3"/>
  <c r="M169" i="3"/>
  <c r="N169" i="3"/>
  <c r="M168" i="3"/>
  <c r="N168" i="3"/>
  <c r="M167" i="3"/>
  <c r="N167" i="3"/>
  <c r="M166" i="3"/>
  <c r="N166" i="3"/>
  <c r="M165" i="3"/>
  <c r="N165" i="3"/>
  <c r="M164" i="3"/>
  <c r="N164" i="3"/>
  <c r="M163" i="3"/>
  <c r="N163" i="3"/>
  <c r="M162" i="3"/>
  <c r="N162" i="3"/>
  <c r="M161" i="3"/>
  <c r="N161" i="3"/>
  <c r="M160" i="3"/>
  <c r="N160" i="3"/>
  <c r="M159" i="3"/>
  <c r="N159" i="3"/>
  <c r="M158" i="3"/>
  <c r="N158" i="3"/>
  <c r="M157" i="3"/>
  <c r="N157" i="3"/>
  <c r="M156" i="3"/>
  <c r="N156" i="3"/>
  <c r="M155" i="3"/>
  <c r="N155" i="3"/>
  <c r="M154" i="3"/>
  <c r="N154" i="3"/>
  <c r="M153" i="3"/>
  <c r="N153" i="3"/>
  <c r="M152" i="3"/>
  <c r="N152" i="3"/>
  <c r="M151" i="3"/>
  <c r="N151" i="3"/>
  <c r="M150" i="3"/>
  <c r="N150" i="3"/>
  <c r="M149" i="3"/>
  <c r="N149" i="3"/>
  <c r="M148" i="3"/>
  <c r="N148" i="3"/>
  <c r="M147" i="3"/>
  <c r="N147" i="3"/>
  <c r="M146" i="3"/>
  <c r="N146" i="3"/>
  <c r="M145" i="3"/>
  <c r="N145" i="3"/>
  <c r="M144" i="3"/>
  <c r="N144" i="3"/>
  <c r="M143" i="3"/>
  <c r="N143" i="3"/>
  <c r="M142" i="3"/>
  <c r="N142" i="3"/>
  <c r="M141" i="3"/>
  <c r="N141" i="3"/>
  <c r="M140" i="3"/>
  <c r="N140" i="3"/>
  <c r="M139" i="3"/>
  <c r="N139" i="3"/>
  <c r="M138" i="3"/>
  <c r="N138" i="3"/>
  <c r="M137" i="3"/>
  <c r="N137" i="3"/>
  <c r="M136" i="3"/>
  <c r="N136" i="3"/>
  <c r="M135" i="3"/>
  <c r="N135" i="3"/>
  <c r="M134" i="3"/>
  <c r="N134" i="3"/>
  <c r="M133" i="3"/>
  <c r="N133" i="3"/>
  <c r="M132" i="3"/>
  <c r="N132" i="3"/>
  <c r="M131" i="3"/>
  <c r="N131" i="3"/>
  <c r="M130" i="3"/>
  <c r="N130" i="3"/>
  <c r="M129" i="3"/>
  <c r="N129" i="3"/>
  <c r="M128" i="3"/>
  <c r="N128" i="3"/>
  <c r="M127" i="3"/>
  <c r="N127" i="3"/>
  <c r="M126" i="3"/>
  <c r="N126" i="3"/>
  <c r="M125" i="3"/>
  <c r="N125" i="3"/>
  <c r="M124" i="3"/>
  <c r="N124" i="3"/>
  <c r="M123" i="3"/>
  <c r="N123" i="3"/>
  <c r="M122" i="3"/>
  <c r="N122" i="3"/>
  <c r="M121" i="3"/>
  <c r="N121" i="3"/>
  <c r="M120" i="3"/>
  <c r="N120" i="3"/>
  <c r="M119" i="3"/>
  <c r="N119" i="3"/>
  <c r="M118" i="3"/>
  <c r="N118" i="3"/>
  <c r="M117" i="3"/>
  <c r="N117" i="3"/>
  <c r="M116" i="3"/>
  <c r="N116" i="3"/>
  <c r="M115" i="3"/>
  <c r="N115" i="3"/>
  <c r="M114" i="3"/>
  <c r="N114" i="3"/>
  <c r="M113" i="3"/>
  <c r="N113" i="3"/>
  <c r="M112" i="3"/>
  <c r="N112" i="3"/>
  <c r="M111" i="3"/>
  <c r="N111" i="3"/>
  <c r="M110" i="3"/>
  <c r="N110" i="3"/>
  <c r="M109" i="3"/>
  <c r="N109" i="3"/>
  <c r="M108" i="3"/>
  <c r="N108" i="3"/>
  <c r="M107" i="3"/>
  <c r="N107" i="3"/>
  <c r="M106" i="3"/>
  <c r="N106" i="3"/>
  <c r="M105" i="3"/>
  <c r="N105" i="3"/>
  <c r="M104" i="3"/>
  <c r="N104" i="3"/>
  <c r="M103" i="3"/>
  <c r="N103" i="3"/>
  <c r="M102" i="3"/>
  <c r="N102" i="3"/>
  <c r="M101" i="3"/>
  <c r="N101" i="3"/>
  <c r="M100" i="3"/>
  <c r="N100" i="3"/>
  <c r="M99" i="3"/>
  <c r="N99" i="3"/>
  <c r="M98" i="3"/>
  <c r="N98" i="3"/>
  <c r="M97" i="3"/>
  <c r="N97" i="3"/>
  <c r="M96" i="3"/>
  <c r="N96" i="3"/>
  <c r="M95" i="3"/>
  <c r="N95" i="3"/>
  <c r="M94" i="3"/>
  <c r="N94" i="3"/>
  <c r="M93" i="3"/>
  <c r="N93" i="3"/>
  <c r="M92" i="3"/>
  <c r="N92" i="3"/>
  <c r="M91" i="3"/>
  <c r="N91" i="3"/>
  <c r="M90" i="3"/>
  <c r="N90" i="3"/>
  <c r="M89" i="3"/>
  <c r="N89" i="3"/>
  <c r="M88" i="3"/>
  <c r="N88" i="3"/>
  <c r="M87" i="3"/>
  <c r="N87" i="3"/>
  <c r="M86" i="3"/>
  <c r="N86" i="3"/>
  <c r="M85" i="3"/>
  <c r="N85" i="3"/>
  <c r="M84" i="3"/>
  <c r="N84" i="3"/>
  <c r="M83" i="3"/>
  <c r="N83" i="3"/>
  <c r="M82" i="3"/>
  <c r="N82" i="3"/>
  <c r="M81" i="3"/>
  <c r="N81" i="3"/>
  <c r="M80" i="3"/>
  <c r="N80" i="3"/>
  <c r="M79" i="3"/>
  <c r="N79" i="3"/>
  <c r="M78" i="3"/>
  <c r="N78" i="3"/>
  <c r="M77" i="3"/>
  <c r="N77" i="3"/>
  <c r="M76" i="3"/>
  <c r="N76" i="3"/>
  <c r="M75" i="3"/>
  <c r="N75" i="3"/>
  <c r="M74" i="3"/>
  <c r="N74" i="3"/>
  <c r="M73" i="3"/>
  <c r="N73" i="3"/>
  <c r="M72" i="3"/>
  <c r="N72" i="3"/>
  <c r="M71" i="3"/>
  <c r="N71" i="3"/>
  <c r="M70" i="3"/>
  <c r="N70" i="3"/>
  <c r="M69" i="3"/>
  <c r="N69" i="3"/>
  <c r="M68" i="3"/>
  <c r="N68" i="3"/>
  <c r="M67" i="3"/>
  <c r="N67" i="3"/>
  <c r="M66" i="3"/>
  <c r="N66" i="3"/>
  <c r="M65" i="3"/>
  <c r="N65" i="3"/>
  <c r="M64" i="3"/>
  <c r="N64" i="3"/>
  <c r="M63" i="3"/>
  <c r="N63" i="3"/>
  <c r="M62" i="3"/>
  <c r="N62" i="3"/>
  <c r="M61" i="3"/>
  <c r="N61" i="3"/>
  <c r="M60" i="3"/>
  <c r="N60" i="3"/>
  <c r="M59" i="3"/>
  <c r="N59" i="3"/>
  <c r="M58" i="3"/>
  <c r="N58" i="3"/>
  <c r="M57" i="3"/>
  <c r="N57" i="3"/>
  <c r="M56" i="3"/>
  <c r="N56" i="3"/>
  <c r="M55" i="3"/>
  <c r="N55" i="3"/>
  <c r="M54" i="3"/>
  <c r="N54" i="3"/>
  <c r="M53" i="3"/>
  <c r="N53" i="3"/>
  <c r="M52" i="3"/>
  <c r="N52" i="3"/>
  <c r="M51" i="3"/>
  <c r="N51" i="3"/>
  <c r="M50" i="3"/>
  <c r="N50" i="3"/>
  <c r="M49" i="3"/>
  <c r="N49" i="3"/>
  <c r="M48" i="3"/>
  <c r="N48" i="3"/>
  <c r="M47" i="3"/>
  <c r="N47" i="3"/>
  <c r="M46" i="3"/>
  <c r="N46" i="3"/>
  <c r="M45" i="3"/>
  <c r="N45" i="3"/>
  <c r="M44" i="3"/>
  <c r="N44" i="3"/>
  <c r="M43" i="3"/>
  <c r="N43" i="3"/>
  <c r="M42" i="3"/>
  <c r="N42" i="3"/>
  <c r="M41" i="3"/>
  <c r="N41" i="3"/>
  <c r="M40" i="3"/>
  <c r="N40" i="3"/>
  <c r="M39" i="3"/>
  <c r="N39" i="3"/>
  <c r="M38" i="3"/>
  <c r="N38" i="3"/>
  <c r="M37" i="3"/>
  <c r="N37" i="3"/>
  <c r="M36" i="3"/>
  <c r="N36" i="3"/>
  <c r="M35" i="3"/>
  <c r="N35" i="3"/>
  <c r="M34" i="3"/>
  <c r="N34" i="3"/>
  <c r="M33" i="3"/>
  <c r="N33" i="3"/>
  <c r="M32" i="3"/>
  <c r="N32" i="3"/>
  <c r="M31" i="3"/>
  <c r="N31" i="3"/>
  <c r="M30" i="3"/>
  <c r="N30" i="3"/>
  <c r="M29" i="3"/>
  <c r="N29" i="3"/>
  <c r="M28" i="3"/>
  <c r="N28" i="3"/>
  <c r="M27" i="3"/>
  <c r="N27" i="3"/>
  <c r="M26" i="3"/>
  <c r="N26" i="3"/>
  <c r="M25" i="3"/>
  <c r="N25" i="3"/>
  <c r="M24" i="3"/>
  <c r="N24" i="3"/>
  <c r="M23" i="3"/>
  <c r="N23" i="3"/>
  <c r="M22" i="3"/>
  <c r="N22" i="3"/>
  <c r="M21" i="3"/>
  <c r="N21" i="3"/>
  <c r="M20" i="3"/>
  <c r="N20" i="3"/>
  <c r="J13" i="1"/>
  <c r="K13" i="1"/>
  <c r="M13" i="1"/>
  <c r="N13" i="1"/>
  <c r="R13" i="1"/>
  <c r="T13" i="1"/>
  <c r="L13" i="1"/>
  <c r="O13" i="1"/>
  <c r="P13" i="1"/>
  <c r="U13" i="1"/>
  <c r="V13" i="1"/>
  <c r="M19" i="3"/>
  <c r="N19" i="3"/>
  <c r="J11" i="1"/>
  <c r="K11" i="1"/>
  <c r="M11" i="1"/>
  <c r="N11" i="1"/>
  <c r="R11" i="1"/>
  <c r="T11" i="1"/>
  <c r="L11" i="1"/>
  <c r="O11" i="1"/>
  <c r="P11" i="1"/>
  <c r="U11" i="1"/>
  <c r="V11" i="1"/>
  <c r="M17" i="3"/>
  <c r="N17" i="3"/>
  <c r="J14" i="1"/>
  <c r="K14" i="1"/>
  <c r="M14" i="1"/>
  <c r="N14" i="1"/>
  <c r="R14" i="1"/>
  <c r="T14" i="1"/>
  <c r="L14" i="1"/>
  <c r="O14" i="1"/>
  <c r="P14" i="1"/>
  <c r="U14" i="1"/>
  <c r="V14" i="1"/>
  <c r="J15" i="1"/>
  <c r="K15" i="1"/>
  <c r="M15" i="1"/>
  <c r="N15" i="1"/>
  <c r="R15" i="1"/>
  <c r="T15" i="1"/>
  <c r="L15" i="1"/>
  <c r="O15" i="1"/>
  <c r="P15" i="1"/>
  <c r="U15" i="1"/>
  <c r="V15" i="1"/>
  <c r="J16" i="1"/>
  <c r="K16" i="1"/>
  <c r="M16" i="1"/>
  <c r="N16" i="1"/>
  <c r="R16" i="1"/>
  <c r="T16" i="1"/>
  <c r="L16" i="1"/>
  <c r="O16" i="1"/>
  <c r="P16" i="1"/>
  <c r="U16" i="1"/>
  <c r="V16" i="1"/>
  <c r="J17" i="1"/>
  <c r="K17" i="1"/>
  <c r="M17" i="1"/>
  <c r="N17" i="1"/>
  <c r="R17" i="1"/>
  <c r="T17" i="1"/>
  <c r="L17" i="1"/>
  <c r="O17" i="1"/>
  <c r="P17" i="1"/>
  <c r="U17" i="1"/>
  <c r="V17" i="1"/>
  <c r="J18" i="1"/>
  <c r="K18" i="1"/>
  <c r="M18" i="1"/>
  <c r="N18" i="1"/>
  <c r="R18" i="1"/>
  <c r="T18" i="1"/>
  <c r="L18" i="1"/>
  <c r="O18" i="1"/>
  <c r="P18" i="1"/>
  <c r="U18" i="1"/>
  <c r="V18" i="1"/>
  <c r="J19" i="1"/>
  <c r="K19" i="1"/>
  <c r="M19" i="1"/>
  <c r="N19" i="1"/>
  <c r="R19" i="1"/>
  <c r="T19" i="1"/>
  <c r="L19" i="1"/>
  <c r="O19" i="1"/>
  <c r="P19" i="1"/>
  <c r="U19" i="1"/>
  <c r="V19" i="1"/>
  <c r="J20" i="1"/>
  <c r="K20" i="1"/>
  <c r="M20" i="1"/>
  <c r="N20" i="1"/>
  <c r="R20" i="1"/>
  <c r="T20" i="1"/>
  <c r="L20" i="1"/>
  <c r="O20" i="1"/>
  <c r="P20" i="1"/>
  <c r="U20" i="1"/>
  <c r="V20" i="1"/>
  <c r="J21" i="1"/>
  <c r="K21" i="1"/>
  <c r="M21" i="1"/>
  <c r="N21" i="1"/>
  <c r="R21" i="1"/>
  <c r="T21" i="1"/>
  <c r="L21" i="1"/>
  <c r="O21" i="1"/>
  <c r="P21" i="1"/>
  <c r="U21" i="1"/>
  <c r="V21" i="1"/>
  <c r="J22" i="1"/>
  <c r="K22" i="1"/>
  <c r="M22" i="1"/>
  <c r="N22" i="1"/>
  <c r="R22" i="1"/>
  <c r="T22" i="1"/>
  <c r="L22" i="1"/>
  <c r="O22" i="1"/>
  <c r="P22" i="1"/>
  <c r="U22" i="1"/>
  <c r="V22" i="1"/>
  <c r="J23" i="1"/>
  <c r="K23" i="1"/>
  <c r="M23" i="1"/>
  <c r="N23" i="1"/>
  <c r="R23" i="1"/>
  <c r="T23" i="1"/>
  <c r="L23" i="1"/>
  <c r="O23" i="1"/>
  <c r="P23" i="1"/>
  <c r="U23" i="1"/>
  <c r="V23" i="1"/>
  <c r="J24" i="1"/>
  <c r="K24" i="1"/>
  <c r="M24" i="1"/>
  <c r="N24" i="1"/>
  <c r="R24" i="1"/>
  <c r="T24" i="1"/>
  <c r="L24" i="1"/>
  <c r="O24" i="1"/>
  <c r="P24" i="1"/>
  <c r="U24" i="1"/>
  <c r="V24" i="1"/>
  <c r="J25" i="1"/>
  <c r="K25" i="1"/>
  <c r="M25" i="1"/>
  <c r="N25" i="1"/>
  <c r="R25" i="1"/>
  <c r="T25" i="1"/>
  <c r="L25" i="1"/>
  <c r="O25" i="1"/>
  <c r="P25" i="1"/>
  <c r="U25" i="1"/>
  <c r="V25" i="1"/>
  <c r="J26" i="1"/>
  <c r="K26" i="1"/>
  <c r="M26" i="1"/>
  <c r="N26" i="1"/>
  <c r="R26" i="1"/>
  <c r="T26" i="1"/>
  <c r="L26" i="1"/>
  <c r="O26" i="1"/>
  <c r="P26" i="1"/>
  <c r="U26" i="1"/>
  <c r="V26" i="1"/>
  <c r="J27" i="1"/>
  <c r="K27" i="1"/>
  <c r="M27" i="1"/>
  <c r="N27" i="1"/>
  <c r="R27" i="1"/>
  <c r="T27" i="1"/>
  <c r="L27" i="1"/>
  <c r="O27" i="1"/>
  <c r="P27" i="1"/>
  <c r="U27" i="1"/>
  <c r="V27" i="1"/>
  <c r="J28" i="1"/>
  <c r="K28" i="1"/>
  <c r="M28" i="1"/>
  <c r="N28" i="1"/>
  <c r="R28" i="1"/>
  <c r="T28" i="1"/>
  <c r="L28" i="1"/>
  <c r="O28" i="1"/>
  <c r="P28" i="1"/>
  <c r="U28" i="1"/>
  <c r="V28" i="1"/>
  <c r="J29" i="1"/>
  <c r="K29" i="1"/>
  <c r="M29" i="1"/>
  <c r="N29" i="1"/>
  <c r="R29" i="1"/>
  <c r="T29" i="1"/>
  <c r="L29" i="1"/>
  <c r="O29" i="1"/>
  <c r="P29" i="1"/>
  <c r="U29" i="1"/>
  <c r="V29" i="1"/>
  <c r="J30" i="1"/>
  <c r="K30" i="1"/>
  <c r="M30" i="1"/>
  <c r="N30" i="1"/>
  <c r="R30" i="1"/>
  <c r="T30" i="1"/>
  <c r="L30" i="1"/>
  <c r="O30" i="1"/>
  <c r="P30" i="1"/>
  <c r="U30" i="1"/>
  <c r="V30" i="1"/>
  <c r="J31" i="1"/>
  <c r="K31" i="1"/>
  <c r="M31" i="1"/>
  <c r="N31" i="1"/>
  <c r="R31" i="1"/>
  <c r="T31" i="1"/>
  <c r="L31" i="1"/>
  <c r="O31" i="1"/>
  <c r="P31" i="1"/>
  <c r="U31" i="1"/>
  <c r="V31" i="1"/>
  <c r="J32" i="1"/>
  <c r="K32" i="1"/>
  <c r="M32" i="1"/>
  <c r="N32" i="1"/>
  <c r="R32" i="1"/>
  <c r="T32" i="1"/>
  <c r="L32" i="1"/>
  <c r="O32" i="1"/>
  <c r="P32" i="1"/>
  <c r="U32" i="1"/>
  <c r="V32" i="1"/>
  <c r="J33" i="1"/>
  <c r="K33" i="1"/>
  <c r="M33" i="1"/>
  <c r="N33" i="1"/>
  <c r="R33" i="1"/>
  <c r="T33" i="1"/>
  <c r="L33" i="1"/>
  <c r="O33" i="1"/>
  <c r="P33" i="1"/>
  <c r="U33" i="1"/>
  <c r="V33" i="1"/>
  <c r="J34" i="1"/>
  <c r="K34" i="1"/>
  <c r="M34" i="1"/>
  <c r="N34" i="1"/>
  <c r="R34" i="1"/>
  <c r="T34" i="1"/>
  <c r="L34" i="1"/>
  <c r="O34" i="1"/>
  <c r="P34" i="1"/>
  <c r="U34" i="1"/>
  <c r="V34" i="1"/>
  <c r="J35" i="1"/>
  <c r="K35" i="1"/>
  <c r="M35" i="1"/>
  <c r="N35" i="1"/>
  <c r="R35" i="1"/>
  <c r="T35" i="1"/>
  <c r="L35" i="1"/>
  <c r="O35" i="1"/>
  <c r="P35" i="1"/>
  <c r="U35" i="1"/>
  <c r="V35" i="1"/>
  <c r="J36" i="1"/>
  <c r="K36" i="1"/>
  <c r="M36" i="1"/>
  <c r="N36" i="1"/>
  <c r="R36" i="1"/>
  <c r="T36" i="1"/>
  <c r="L36" i="1"/>
  <c r="O36" i="1"/>
  <c r="P36" i="1"/>
  <c r="U36" i="1"/>
  <c r="V36" i="1"/>
  <c r="J37" i="1"/>
  <c r="K37" i="1"/>
  <c r="M37" i="1"/>
  <c r="N37" i="1"/>
  <c r="R37" i="1"/>
  <c r="T37" i="1"/>
  <c r="L37" i="1"/>
  <c r="O37" i="1"/>
  <c r="P37" i="1"/>
  <c r="U37" i="1"/>
  <c r="V37" i="1"/>
  <c r="J38" i="1"/>
  <c r="K38" i="1"/>
  <c r="M38" i="1"/>
  <c r="N38" i="1"/>
  <c r="R38" i="1"/>
  <c r="T38" i="1"/>
  <c r="L38" i="1"/>
  <c r="O38" i="1"/>
  <c r="P38" i="1"/>
  <c r="U38" i="1"/>
  <c r="V38" i="1"/>
  <c r="J39" i="1"/>
  <c r="K39" i="1"/>
  <c r="M39" i="1"/>
  <c r="N39" i="1"/>
  <c r="R39" i="1"/>
  <c r="T39" i="1"/>
  <c r="L39" i="1"/>
  <c r="O39" i="1"/>
  <c r="P39" i="1"/>
  <c r="U39" i="1"/>
  <c r="V39" i="1"/>
  <c r="J40" i="1"/>
  <c r="K40" i="1"/>
  <c r="M40" i="1"/>
  <c r="N40" i="1"/>
  <c r="R40" i="1"/>
  <c r="T40" i="1"/>
  <c r="L40" i="1"/>
  <c r="O40" i="1"/>
  <c r="P40" i="1"/>
  <c r="U40" i="1"/>
  <c r="V40" i="1"/>
  <c r="J41" i="1"/>
  <c r="K41" i="1"/>
  <c r="M41" i="1"/>
  <c r="N41" i="1"/>
  <c r="R41" i="1"/>
  <c r="T41" i="1"/>
  <c r="L41" i="1"/>
  <c r="O41" i="1"/>
  <c r="P41" i="1"/>
  <c r="U41" i="1"/>
  <c r="V41" i="1"/>
  <c r="J42" i="1"/>
  <c r="K42" i="1"/>
  <c r="M42" i="1"/>
  <c r="N42" i="1"/>
  <c r="R42" i="1"/>
  <c r="T42" i="1"/>
  <c r="L42" i="1"/>
  <c r="O42" i="1"/>
  <c r="P42" i="1"/>
  <c r="U42" i="1"/>
  <c r="V42" i="1"/>
  <c r="J43" i="1"/>
  <c r="K43" i="1"/>
  <c r="M43" i="1"/>
  <c r="N43" i="1"/>
  <c r="R43" i="1"/>
  <c r="T43" i="1"/>
  <c r="L43" i="1"/>
  <c r="O43" i="1"/>
  <c r="P43" i="1"/>
  <c r="U43" i="1"/>
  <c r="V43" i="1"/>
  <c r="J44" i="1"/>
  <c r="K44" i="1"/>
  <c r="M44" i="1"/>
  <c r="N44" i="1"/>
  <c r="R44" i="1"/>
  <c r="T44" i="1"/>
  <c r="L44" i="1"/>
  <c r="O44" i="1"/>
  <c r="P44" i="1"/>
  <c r="U44" i="1"/>
  <c r="V44" i="1"/>
  <c r="J45" i="1"/>
  <c r="K45" i="1"/>
  <c r="M45" i="1"/>
  <c r="N45" i="1"/>
  <c r="R45" i="1"/>
  <c r="T45" i="1"/>
  <c r="L45" i="1"/>
  <c r="O45" i="1"/>
  <c r="P45" i="1"/>
  <c r="U45" i="1"/>
  <c r="V45" i="1"/>
  <c r="J46" i="1"/>
  <c r="K46" i="1"/>
  <c r="M46" i="1"/>
  <c r="N46" i="1"/>
  <c r="R46" i="1"/>
  <c r="T46" i="1"/>
  <c r="L46" i="1"/>
  <c r="O46" i="1"/>
  <c r="P46" i="1"/>
  <c r="U46" i="1"/>
  <c r="V46" i="1"/>
  <c r="J47" i="1"/>
  <c r="K47" i="1"/>
  <c r="M47" i="1"/>
  <c r="N47" i="1"/>
  <c r="R47" i="1"/>
  <c r="T47" i="1"/>
  <c r="L47" i="1"/>
  <c r="O47" i="1"/>
  <c r="P47" i="1"/>
  <c r="U47" i="1"/>
  <c r="V47" i="1"/>
  <c r="J48" i="1"/>
  <c r="K48" i="1"/>
  <c r="M48" i="1"/>
  <c r="N48" i="1"/>
  <c r="R48" i="1"/>
  <c r="T48" i="1"/>
  <c r="L48" i="1"/>
  <c r="O48" i="1"/>
  <c r="P48" i="1"/>
  <c r="U48" i="1"/>
  <c r="V48" i="1"/>
  <c r="J49" i="1"/>
  <c r="K49" i="1"/>
  <c r="M49" i="1"/>
  <c r="N49" i="1"/>
  <c r="R49" i="1"/>
  <c r="T49" i="1"/>
  <c r="L49" i="1"/>
  <c r="O49" i="1"/>
  <c r="P49" i="1"/>
  <c r="U49" i="1"/>
  <c r="V49" i="1"/>
  <c r="J50" i="1"/>
  <c r="K50" i="1"/>
  <c r="M50" i="1"/>
  <c r="N50" i="1"/>
  <c r="R50" i="1"/>
  <c r="T50" i="1"/>
  <c r="L50" i="1"/>
  <c r="O50" i="1"/>
  <c r="P50" i="1"/>
  <c r="U50" i="1"/>
  <c r="V50" i="1"/>
  <c r="J51" i="1"/>
  <c r="K51" i="1"/>
  <c r="M51" i="1"/>
  <c r="N51" i="1"/>
  <c r="R51" i="1"/>
  <c r="T51" i="1"/>
  <c r="L51" i="1"/>
  <c r="O51" i="1"/>
  <c r="P51" i="1"/>
  <c r="U51" i="1"/>
  <c r="V51" i="1"/>
  <c r="J52" i="1"/>
  <c r="K52" i="1"/>
  <c r="M52" i="1"/>
  <c r="N52" i="1"/>
  <c r="R52" i="1"/>
  <c r="T52" i="1"/>
  <c r="L52" i="1"/>
  <c r="O52" i="1"/>
  <c r="P52" i="1"/>
  <c r="U52" i="1"/>
  <c r="V52" i="1"/>
  <c r="J53" i="1"/>
  <c r="K53" i="1"/>
  <c r="M53" i="1"/>
  <c r="N53" i="1"/>
  <c r="R53" i="1"/>
  <c r="T53" i="1"/>
  <c r="L53" i="1"/>
  <c r="O53" i="1"/>
  <c r="P53" i="1"/>
  <c r="U53" i="1"/>
  <c r="V53" i="1"/>
  <c r="J54" i="1"/>
  <c r="K54" i="1"/>
  <c r="M54" i="1"/>
  <c r="N54" i="1"/>
  <c r="R54" i="1"/>
  <c r="T54" i="1"/>
  <c r="L54" i="1"/>
  <c r="O54" i="1"/>
  <c r="P54" i="1"/>
  <c r="U54" i="1"/>
  <c r="V54" i="1"/>
  <c r="J55" i="1"/>
  <c r="K55" i="1"/>
  <c r="M55" i="1"/>
  <c r="N55" i="1"/>
  <c r="R55" i="1"/>
  <c r="T55" i="1"/>
  <c r="L55" i="1"/>
  <c r="O55" i="1"/>
  <c r="P55" i="1"/>
  <c r="U55" i="1"/>
  <c r="V55" i="1"/>
  <c r="J56" i="1"/>
  <c r="K56" i="1"/>
  <c r="M56" i="1"/>
  <c r="N56" i="1"/>
  <c r="R56" i="1"/>
  <c r="T56" i="1"/>
  <c r="L56" i="1"/>
  <c r="O56" i="1"/>
  <c r="P56" i="1"/>
  <c r="U56" i="1"/>
  <c r="V56" i="1"/>
  <c r="J57" i="1"/>
  <c r="K57" i="1"/>
  <c r="M57" i="1"/>
  <c r="N57" i="1"/>
  <c r="R57" i="1"/>
  <c r="T57" i="1"/>
  <c r="L57" i="1"/>
  <c r="O57" i="1"/>
  <c r="P57" i="1"/>
  <c r="U57" i="1"/>
  <c r="V57" i="1"/>
  <c r="J58" i="1"/>
  <c r="K58" i="1"/>
  <c r="M58" i="1"/>
  <c r="N58" i="1"/>
  <c r="R58" i="1"/>
  <c r="T58" i="1"/>
  <c r="L58" i="1"/>
  <c r="O58" i="1"/>
  <c r="P58" i="1"/>
  <c r="U58" i="1"/>
  <c r="V58" i="1"/>
  <c r="J59" i="1"/>
  <c r="K59" i="1"/>
  <c r="M59" i="1"/>
  <c r="N59" i="1"/>
  <c r="R59" i="1"/>
  <c r="T59" i="1"/>
  <c r="L59" i="1"/>
  <c r="O59" i="1"/>
  <c r="P59" i="1"/>
  <c r="U59" i="1"/>
  <c r="V59" i="1"/>
  <c r="J60" i="1"/>
  <c r="K60" i="1"/>
  <c r="M60" i="1"/>
  <c r="N60" i="1"/>
  <c r="R60" i="1"/>
  <c r="T60" i="1"/>
  <c r="L60" i="1"/>
  <c r="O60" i="1"/>
  <c r="P60" i="1"/>
  <c r="U60" i="1"/>
  <c r="V60" i="1"/>
  <c r="J61" i="1"/>
  <c r="K61" i="1"/>
  <c r="M61" i="1"/>
  <c r="N61" i="1"/>
  <c r="R61" i="1"/>
  <c r="T61" i="1"/>
  <c r="L61" i="1"/>
  <c r="O61" i="1"/>
  <c r="P61" i="1"/>
  <c r="U61" i="1"/>
  <c r="V61" i="1"/>
  <c r="J62" i="1"/>
  <c r="K62" i="1"/>
  <c r="M62" i="1"/>
  <c r="N62" i="1"/>
  <c r="R62" i="1"/>
  <c r="T62" i="1"/>
  <c r="L62" i="1"/>
  <c r="O62" i="1"/>
  <c r="P62" i="1"/>
  <c r="U62" i="1"/>
  <c r="V62" i="1"/>
  <c r="J63" i="1"/>
  <c r="K63" i="1"/>
  <c r="M63" i="1"/>
  <c r="N63" i="1"/>
  <c r="R63" i="1"/>
  <c r="T63" i="1"/>
  <c r="L63" i="1"/>
  <c r="O63" i="1"/>
  <c r="P63" i="1"/>
  <c r="U63" i="1"/>
  <c r="V63" i="1"/>
  <c r="J64" i="1"/>
  <c r="K64" i="1"/>
  <c r="M64" i="1"/>
  <c r="N64" i="1"/>
  <c r="R64" i="1"/>
  <c r="T64" i="1"/>
  <c r="L64" i="1"/>
  <c r="O64" i="1"/>
  <c r="P64" i="1"/>
  <c r="U64" i="1"/>
  <c r="V64" i="1"/>
  <c r="J65" i="1"/>
  <c r="K65" i="1"/>
  <c r="M65" i="1"/>
  <c r="N65" i="1"/>
  <c r="R65" i="1"/>
  <c r="T65" i="1"/>
  <c r="L65" i="1"/>
  <c r="O65" i="1"/>
  <c r="P65" i="1"/>
  <c r="U65" i="1"/>
  <c r="V65" i="1"/>
  <c r="J66" i="1"/>
  <c r="K66" i="1"/>
  <c r="M66" i="1"/>
  <c r="N66" i="1"/>
  <c r="R66" i="1"/>
  <c r="T66" i="1"/>
  <c r="L66" i="1"/>
  <c r="O66" i="1"/>
  <c r="P66" i="1"/>
  <c r="U66" i="1"/>
  <c r="V66" i="1"/>
  <c r="J67" i="1"/>
  <c r="K67" i="1"/>
  <c r="M67" i="1"/>
  <c r="N67" i="1"/>
  <c r="R67" i="1"/>
  <c r="T67" i="1"/>
  <c r="L67" i="1"/>
  <c r="O67" i="1"/>
  <c r="P67" i="1"/>
  <c r="U67" i="1"/>
  <c r="V67" i="1"/>
  <c r="J68" i="1"/>
  <c r="K68" i="1"/>
  <c r="M68" i="1"/>
  <c r="N68" i="1"/>
  <c r="R68" i="1"/>
  <c r="T68" i="1"/>
  <c r="L68" i="1"/>
  <c r="O68" i="1"/>
  <c r="P68" i="1"/>
  <c r="U68" i="1"/>
  <c r="V68" i="1"/>
  <c r="J69" i="1"/>
  <c r="K69" i="1"/>
  <c r="M69" i="1"/>
  <c r="N69" i="1"/>
  <c r="R69" i="1"/>
  <c r="T69" i="1"/>
  <c r="L69" i="1"/>
  <c r="O69" i="1"/>
  <c r="P69" i="1"/>
  <c r="U69" i="1"/>
  <c r="V69" i="1"/>
  <c r="J70" i="1"/>
  <c r="K70" i="1"/>
  <c r="M70" i="1"/>
  <c r="N70" i="1"/>
  <c r="R70" i="1"/>
  <c r="T70" i="1"/>
  <c r="L70" i="1"/>
  <c r="O70" i="1"/>
  <c r="P70" i="1"/>
  <c r="U70" i="1"/>
  <c r="V70" i="1"/>
  <c r="J71" i="1"/>
  <c r="K71" i="1"/>
  <c r="M71" i="1"/>
  <c r="N71" i="1"/>
  <c r="R71" i="1"/>
  <c r="T71" i="1"/>
  <c r="L71" i="1"/>
  <c r="O71" i="1"/>
  <c r="P71" i="1"/>
  <c r="U71" i="1"/>
  <c r="V71" i="1"/>
  <c r="J72" i="1"/>
  <c r="K72" i="1"/>
  <c r="M72" i="1"/>
  <c r="N72" i="1"/>
  <c r="R72" i="1"/>
  <c r="T72" i="1"/>
  <c r="L72" i="1"/>
  <c r="O72" i="1"/>
  <c r="P72" i="1"/>
  <c r="U72" i="1"/>
  <c r="V72" i="1"/>
  <c r="J73" i="1"/>
  <c r="K73" i="1"/>
  <c r="M73" i="1"/>
  <c r="N73" i="1"/>
  <c r="R73" i="1"/>
  <c r="T73" i="1"/>
  <c r="L73" i="1"/>
  <c r="O73" i="1"/>
  <c r="P73" i="1"/>
  <c r="U73" i="1"/>
  <c r="V73" i="1"/>
  <c r="J74" i="1"/>
  <c r="K74" i="1"/>
  <c r="M74" i="1"/>
  <c r="N74" i="1"/>
  <c r="R74" i="1"/>
  <c r="T74" i="1"/>
  <c r="L74" i="1"/>
  <c r="O74" i="1"/>
  <c r="P74" i="1"/>
  <c r="U74" i="1"/>
  <c r="V74" i="1"/>
  <c r="J75" i="1"/>
  <c r="K75" i="1"/>
  <c r="M75" i="1"/>
  <c r="N75" i="1"/>
  <c r="R75" i="1"/>
  <c r="T75" i="1"/>
  <c r="L75" i="1"/>
  <c r="O75" i="1"/>
  <c r="P75" i="1"/>
  <c r="U75" i="1"/>
  <c r="V75" i="1"/>
  <c r="J76" i="1"/>
  <c r="K76" i="1"/>
  <c r="M76" i="1"/>
  <c r="N76" i="1"/>
  <c r="R76" i="1"/>
  <c r="T76" i="1"/>
  <c r="L76" i="1"/>
  <c r="O76" i="1"/>
  <c r="P76" i="1"/>
  <c r="U76" i="1"/>
  <c r="V76" i="1"/>
  <c r="J77" i="1"/>
  <c r="K77" i="1"/>
  <c r="M77" i="1"/>
  <c r="N77" i="1"/>
  <c r="R77" i="1"/>
  <c r="T77" i="1"/>
  <c r="L77" i="1"/>
  <c r="O77" i="1"/>
  <c r="P77" i="1"/>
  <c r="U77" i="1"/>
  <c r="V77" i="1"/>
  <c r="J78" i="1"/>
  <c r="K78" i="1"/>
  <c r="M78" i="1"/>
  <c r="N78" i="1"/>
  <c r="R78" i="1"/>
  <c r="T78" i="1"/>
  <c r="L78" i="1"/>
  <c r="O78" i="1"/>
  <c r="P78" i="1"/>
  <c r="U78" i="1"/>
  <c r="V78" i="1"/>
  <c r="J79" i="1"/>
  <c r="K79" i="1"/>
  <c r="M79" i="1"/>
  <c r="N79" i="1"/>
  <c r="R79" i="1"/>
  <c r="T79" i="1"/>
  <c r="L79" i="1"/>
  <c r="O79" i="1"/>
  <c r="P79" i="1"/>
  <c r="U79" i="1"/>
  <c r="V79" i="1"/>
  <c r="J80" i="1"/>
  <c r="K80" i="1"/>
  <c r="M80" i="1"/>
  <c r="N80" i="1"/>
  <c r="R80" i="1"/>
  <c r="T80" i="1"/>
  <c r="L80" i="1"/>
  <c r="O80" i="1"/>
  <c r="P80" i="1"/>
  <c r="U80" i="1"/>
  <c r="V80" i="1"/>
  <c r="J81" i="1"/>
  <c r="K81" i="1"/>
  <c r="M81" i="1"/>
  <c r="N81" i="1"/>
  <c r="R81" i="1"/>
  <c r="T81" i="1"/>
  <c r="L81" i="1"/>
  <c r="O81" i="1"/>
  <c r="P81" i="1"/>
  <c r="U81" i="1"/>
  <c r="V81" i="1"/>
  <c r="J82" i="1"/>
  <c r="K82" i="1"/>
  <c r="M82" i="1"/>
  <c r="N82" i="1"/>
  <c r="R82" i="1"/>
  <c r="T82" i="1"/>
  <c r="L82" i="1"/>
  <c r="O82" i="1"/>
  <c r="P82" i="1"/>
  <c r="U82" i="1"/>
  <c r="V82" i="1"/>
  <c r="J83" i="1"/>
  <c r="K83" i="1"/>
  <c r="M83" i="1"/>
  <c r="N83" i="1"/>
  <c r="R83" i="1"/>
  <c r="T83" i="1"/>
  <c r="L83" i="1"/>
  <c r="O83" i="1"/>
  <c r="P83" i="1"/>
  <c r="U83" i="1"/>
  <c r="V83" i="1"/>
  <c r="J84" i="1"/>
  <c r="K84" i="1"/>
  <c r="M84" i="1"/>
  <c r="N84" i="1"/>
  <c r="R84" i="1"/>
  <c r="T84" i="1"/>
  <c r="L84" i="1"/>
  <c r="O84" i="1"/>
  <c r="P84" i="1"/>
  <c r="U84" i="1"/>
  <c r="V84" i="1"/>
  <c r="J85" i="1"/>
  <c r="K85" i="1"/>
  <c r="M85" i="1"/>
  <c r="N85" i="1"/>
  <c r="R85" i="1"/>
  <c r="T85" i="1"/>
  <c r="L85" i="1"/>
  <c r="O85" i="1"/>
  <c r="P85" i="1"/>
  <c r="U85" i="1"/>
  <c r="V85" i="1"/>
  <c r="J86" i="1"/>
  <c r="K86" i="1"/>
  <c r="M86" i="1"/>
  <c r="N86" i="1"/>
  <c r="R86" i="1"/>
  <c r="T86" i="1"/>
  <c r="L86" i="1"/>
  <c r="O86" i="1"/>
  <c r="P86" i="1"/>
  <c r="U86" i="1"/>
  <c r="V86" i="1"/>
  <c r="J87" i="1"/>
  <c r="K87" i="1"/>
  <c r="M87" i="1"/>
  <c r="N87" i="1"/>
  <c r="R87" i="1"/>
  <c r="T87" i="1"/>
  <c r="L87" i="1"/>
  <c r="O87" i="1"/>
  <c r="P87" i="1"/>
  <c r="U87" i="1"/>
  <c r="V87" i="1"/>
  <c r="J88" i="1"/>
  <c r="K88" i="1"/>
  <c r="M88" i="1"/>
  <c r="N88" i="1"/>
  <c r="R88" i="1"/>
  <c r="T88" i="1"/>
  <c r="L88" i="1"/>
  <c r="O88" i="1"/>
  <c r="P88" i="1"/>
  <c r="U88" i="1"/>
  <c r="V88" i="1"/>
  <c r="J89" i="1"/>
  <c r="K89" i="1"/>
  <c r="M89" i="1"/>
  <c r="N89" i="1"/>
  <c r="R89" i="1"/>
  <c r="T89" i="1"/>
  <c r="L89" i="1"/>
  <c r="O89" i="1"/>
  <c r="P89" i="1"/>
  <c r="U89" i="1"/>
  <c r="V89" i="1"/>
  <c r="J90" i="1"/>
  <c r="K90" i="1"/>
  <c r="M90" i="1"/>
  <c r="N90" i="1"/>
  <c r="R90" i="1"/>
  <c r="T90" i="1"/>
  <c r="L90" i="1"/>
  <c r="O90" i="1"/>
  <c r="P90" i="1"/>
  <c r="U90" i="1"/>
  <c r="V90" i="1"/>
  <c r="J91" i="1"/>
  <c r="K91" i="1"/>
  <c r="M91" i="1"/>
  <c r="N91" i="1"/>
  <c r="R91" i="1"/>
  <c r="T91" i="1"/>
  <c r="L91" i="1"/>
  <c r="O91" i="1"/>
  <c r="P91" i="1"/>
  <c r="U91" i="1"/>
  <c r="V91" i="1"/>
  <c r="J92" i="1"/>
  <c r="K92" i="1"/>
  <c r="M92" i="1"/>
  <c r="N92" i="1"/>
  <c r="R92" i="1"/>
  <c r="T92" i="1"/>
  <c r="L92" i="1"/>
  <c r="O92" i="1"/>
  <c r="P92" i="1"/>
  <c r="U92" i="1"/>
  <c r="V92" i="1"/>
  <c r="J93" i="1"/>
  <c r="K93" i="1"/>
  <c r="M93" i="1"/>
  <c r="N93" i="1"/>
  <c r="R93" i="1"/>
  <c r="T93" i="1"/>
  <c r="L93" i="1"/>
  <c r="O93" i="1"/>
  <c r="P93" i="1"/>
  <c r="U93" i="1"/>
  <c r="V93" i="1"/>
  <c r="J94" i="1"/>
  <c r="K94" i="1"/>
  <c r="M94" i="1"/>
  <c r="N94" i="1"/>
  <c r="R94" i="1"/>
  <c r="T94" i="1"/>
  <c r="L94" i="1"/>
  <c r="O94" i="1"/>
  <c r="P94" i="1"/>
  <c r="U94" i="1"/>
  <c r="V94" i="1"/>
  <c r="J95" i="1"/>
  <c r="K95" i="1"/>
  <c r="M95" i="1"/>
  <c r="N95" i="1"/>
  <c r="R95" i="1"/>
  <c r="T95" i="1"/>
  <c r="L95" i="1"/>
  <c r="O95" i="1"/>
  <c r="P95" i="1"/>
  <c r="U95" i="1"/>
  <c r="V95" i="1"/>
  <c r="J96" i="1"/>
  <c r="K96" i="1"/>
  <c r="M96" i="1"/>
  <c r="N96" i="1"/>
  <c r="R96" i="1"/>
  <c r="T96" i="1"/>
  <c r="L96" i="1"/>
  <c r="O96" i="1"/>
  <c r="P96" i="1"/>
  <c r="U96" i="1"/>
  <c r="V96" i="1"/>
  <c r="J97" i="1"/>
  <c r="K97" i="1"/>
  <c r="M97" i="1"/>
  <c r="N97" i="1"/>
  <c r="R97" i="1"/>
  <c r="T97" i="1"/>
  <c r="L97" i="1"/>
  <c r="O97" i="1"/>
  <c r="P97" i="1"/>
  <c r="U97" i="1"/>
  <c r="V97" i="1"/>
  <c r="J98" i="1"/>
  <c r="K98" i="1"/>
  <c r="M98" i="1"/>
  <c r="N98" i="1"/>
  <c r="R98" i="1"/>
  <c r="T98" i="1"/>
  <c r="L98" i="1"/>
  <c r="O98" i="1"/>
  <c r="P98" i="1"/>
  <c r="U98" i="1"/>
  <c r="V98" i="1"/>
  <c r="J99" i="1"/>
  <c r="K99" i="1"/>
  <c r="M99" i="1"/>
  <c r="N99" i="1"/>
  <c r="R99" i="1"/>
  <c r="T99" i="1"/>
  <c r="L99" i="1"/>
  <c r="O99" i="1"/>
  <c r="P99" i="1"/>
  <c r="U99" i="1"/>
  <c r="V99" i="1"/>
  <c r="J100" i="1"/>
  <c r="K100" i="1"/>
  <c r="M100" i="1"/>
  <c r="N100" i="1"/>
  <c r="R100" i="1"/>
  <c r="T100" i="1"/>
  <c r="L100" i="1"/>
  <c r="O100" i="1"/>
  <c r="P100" i="1"/>
  <c r="U100" i="1"/>
  <c r="V100" i="1"/>
  <c r="J101" i="1"/>
  <c r="K101" i="1"/>
  <c r="M101" i="1"/>
  <c r="N101" i="1"/>
  <c r="R101" i="1"/>
  <c r="T101" i="1"/>
  <c r="L101" i="1"/>
  <c r="O101" i="1"/>
  <c r="P101" i="1"/>
  <c r="U101" i="1"/>
  <c r="V101" i="1"/>
  <c r="J102" i="1"/>
  <c r="K102" i="1"/>
  <c r="M102" i="1"/>
  <c r="N102" i="1"/>
  <c r="R102" i="1"/>
  <c r="T102" i="1"/>
  <c r="L102" i="1"/>
  <c r="O102" i="1"/>
  <c r="P102" i="1"/>
  <c r="U102" i="1"/>
  <c r="V102" i="1"/>
  <c r="J103" i="1"/>
  <c r="K103" i="1"/>
  <c r="M103" i="1"/>
  <c r="N103" i="1"/>
  <c r="R103" i="1"/>
  <c r="T103" i="1"/>
  <c r="L103" i="1"/>
  <c r="O103" i="1"/>
  <c r="P103" i="1"/>
  <c r="U103" i="1"/>
  <c r="V103" i="1"/>
  <c r="J104" i="1"/>
  <c r="K104" i="1"/>
  <c r="M104" i="1"/>
  <c r="N104" i="1"/>
  <c r="R104" i="1"/>
  <c r="T104" i="1"/>
  <c r="L104" i="1"/>
  <c r="O104" i="1"/>
  <c r="P104" i="1"/>
  <c r="U104" i="1"/>
  <c r="V104" i="1"/>
  <c r="J105" i="1"/>
  <c r="K105" i="1"/>
  <c r="M105" i="1"/>
  <c r="N105" i="1"/>
  <c r="R105" i="1"/>
  <c r="T105" i="1"/>
  <c r="L105" i="1"/>
  <c r="O105" i="1"/>
  <c r="P105" i="1"/>
  <c r="U105" i="1"/>
  <c r="V105" i="1"/>
  <c r="J106" i="1"/>
  <c r="K106" i="1"/>
  <c r="M106" i="1"/>
  <c r="N106" i="1"/>
  <c r="R106" i="1"/>
  <c r="T106" i="1"/>
  <c r="L106" i="1"/>
  <c r="O106" i="1"/>
  <c r="P106" i="1"/>
  <c r="U106" i="1"/>
  <c r="V106" i="1"/>
  <c r="J107" i="1"/>
  <c r="K107" i="1"/>
  <c r="M107" i="1"/>
  <c r="N107" i="1"/>
  <c r="R107" i="1"/>
  <c r="T107" i="1"/>
  <c r="L107" i="1"/>
  <c r="O107" i="1"/>
  <c r="P107" i="1"/>
  <c r="U107" i="1"/>
  <c r="V107" i="1"/>
  <c r="J108" i="1"/>
  <c r="K108" i="1"/>
  <c r="M108" i="1"/>
  <c r="N108" i="1"/>
  <c r="R108" i="1"/>
  <c r="T108" i="1"/>
  <c r="L108" i="1"/>
  <c r="O108" i="1"/>
  <c r="P108" i="1"/>
  <c r="U108" i="1"/>
  <c r="V108" i="1"/>
  <c r="J109" i="1"/>
  <c r="K109" i="1"/>
  <c r="M109" i="1"/>
  <c r="N109" i="1"/>
  <c r="R109" i="1"/>
  <c r="T109" i="1"/>
  <c r="L109" i="1"/>
  <c r="O109" i="1"/>
  <c r="P109" i="1"/>
  <c r="U109" i="1"/>
  <c r="V109" i="1"/>
  <c r="J110" i="1"/>
  <c r="K110" i="1"/>
  <c r="M110" i="1"/>
  <c r="N110" i="1"/>
  <c r="R110" i="1"/>
  <c r="T110" i="1"/>
  <c r="L110" i="1"/>
  <c r="O110" i="1"/>
  <c r="P110" i="1"/>
  <c r="U110" i="1"/>
  <c r="V110" i="1"/>
  <c r="J111" i="1"/>
  <c r="K111" i="1"/>
  <c r="M111" i="1"/>
  <c r="N111" i="1"/>
  <c r="R111" i="1"/>
  <c r="T111" i="1"/>
  <c r="L111" i="1"/>
  <c r="O111" i="1"/>
  <c r="P111" i="1"/>
  <c r="U111" i="1"/>
  <c r="V111" i="1"/>
  <c r="J112" i="1"/>
  <c r="K112" i="1"/>
  <c r="M112" i="1"/>
  <c r="N112" i="1"/>
  <c r="R112" i="1"/>
  <c r="T112" i="1"/>
  <c r="L112" i="1"/>
  <c r="O112" i="1"/>
  <c r="P112" i="1"/>
  <c r="U112" i="1"/>
  <c r="V112" i="1"/>
  <c r="J113" i="1"/>
  <c r="K113" i="1"/>
  <c r="M113" i="1"/>
  <c r="N113" i="1"/>
  <c r="R113" i="1"/>
  <c r="T113" i="1"/>
  <c r="L113" i="1"/>
  <c r="O113" i="1"/>
  <c r="P113" i="1"/>
  <c r="U113" i="1"/>
  <c r="V113" i="1"/>
  <c r="J114" i="1"/>
  <c r="K114" i="1"/>
  <c r="M114" i="1"/>
  <c r="N114" i="1"/>
  <c r="R114" i="1"/>
  <c r="T114" i="1"/>
  <c r="L114" i="1"/>
  <c r="O114" i="1"/>
  <c r="P114" i="1"/>
  <c r="U114" i="1"/>
  <c r="V114" i="1"/>
  <c r="J115" i="1"/>
  <c r="K115" i="1"/>
  <c r="M115" i="1"/>
  <c r="N115" i="1"/>
  <c r="R115" i="1"/>
  <c r="T115" i="1"/>
  <c r="L115" i="1"/>
  <c r="O115" i="1"/>
  <c r="P115" i="1"/>
  <c r="U115" i="1"/>
  <c r="V115" i="1"/>
  <c r="J116" i="1"/>
  <c r="K116" i="1"/>
  <c r="M116" i="1"/>
  <c r="N116" i="1"/>
  <c r="R116" i="1"/>
  <c r="T116" i="1"/>
  <c r="L116" i="1"/>
  <c r="O116" i="1"/>
  <c r="P116" i="1"/>
  <c r="U116" i="1"/>
  <c r="V116" i="1"/>
  <c r="J117" i="1"/>
  <c r="K117" i="1"/>
  <c r="M117" i="1"/>
  <c r="N117" i="1"/>
  <c r="R117" i="1"/>
  <c r="T117" i="1"/>
  <c r="L117" i="1"/>
  <c r="O117" i="1"/>
  <c r="P117" i="1"/>
  <c r="U117" i="1"/>
  <c r="V117" i="1"/>
  <c r="J118" i="1"/>
  <c r="K118" i="1"/>
  <c r="M118" i="1"/>
  <c r="N118" i="1"/>
  <c r="R118" i="1"/>
  <c r="T118" i="1"/>
  <c r="L118" i="1"/>
  <c r="O118" i="1"/>
  <c r="P118" i="1"/>
  <c r="U118" i="1"/>
  <c r="V118" i="1"/>
  <c r="J119" i="1"/>
  <c r="K119" i="1"/>
  <c r="M119" i="1"/>
  <c r="N119" i="1"/>
  <c r="R119" i="1"/>
  <c r="T119" i="1"/>
  <c r="L119" i="1"/>
  <c r="O119" i="1"/>
  <c r="P119" i="1"/>
  <c r="U119" i="1"/>
  <c r="V119" i="1"/>
  <c r="J120" i="1"/>
  <c r="K120" i="1"/>
  <c r="M120" i="1"/>
  <c r="N120" i="1"/>
  <c r="R120" i="1"/>
  <c r="T120" i="1"/>
  <c r="L120" i="1"/>
  <c r="O120" i="1"/>
  <c r="P120" i="1"/>
  <c r="U120" i="1"/>
  <c r="V120" i="1"/>
  <c r="J121" i="1"/>
  <c r="K121" i="1"/>
  <c r="M121" i="1"/>
  <c r="N121" i="1"/>
  <c r="R121" i="1"/>
  <c r="T121" i="1"/>
  <c r="L121" i="1"/>
  <c r="O121" i="1"/>
  <c r="P121" i="1"/>
  <c r="U121" i="1"/>
  <c r="V121" i="1"/>
  <c r="J122" i="1"/>
  <c r="K122" i="1"/>
  <c r="M122" i="1"/>
  <c r="N122" i="1"/>
  <c r="R122" i="1"/>
  <c r="T122" i="1"/>
  <c r="L122" i="1"/>
  <c r="O122" i="1"/>
  <c r="P122" i="1"/>
  <c r="U122" i="1"/>
  <c r="V122" i="1"/>
  <c r="J123" i="1"/>
  <c r="K123" i="1"/>
  <c r="M123" i="1"/>
  <c r="N123" i="1"/>
  <c r="R123" i="1"/>
  <c r="T123" i="1"/>
  <c r="L123" i="1"/>
  <c r="O123" i="1"/>
  <c r="P123" i="1"/>
  <c r="U123" i="1"/>
  <c r="V123" i="1"/>
  <c r="J124" i="1"/>
  <c r="K124" i="1"/>
  <c r="M124" i="1"/>
  <c r="N124" i="1"/>
  <c r="R124" i="1"/>
  <c r="T124" i="1"/>
  <c r="L124" i="1"/>
  <c r="O124" i="1"/>
  <c r="P124" i="1"/>
  <c r="U124" i="1"/>
  <c r="V124" i="1"/>
  <c r="J125" i="1"/>
  <c r="K125" i="1"/>
  <c r="M125" i="1"/>
  <c r="N125" i="1"/>
  <c r="R125" i="1"/>
  <c r="T125" i="1"/>
  <c r="L125" i="1"/>
  <c r="O125" i="1"/>
  <c r="P125" i="1"/>
  <c r="U125" i="1"/>
  <c r="V125" i="1"/>
  <c r="J126" i="1"/>
  <c r="K126" i="1"/>
  <c r="M126" i="1"/>
  <c r="N126" i="1"/>
  <c r="R126" i="1"/>
  <c r="T126" i="1"/>
  <c r="L126" i="1"/>
  <c r="O126" i="1"/>
  <c r="P126" i="1"/>
  <c r="U126" i="1"/>
  <c r="V126" i="1"/>
  <c r="J127" i="1"/>
  <c r="K127" i="1"/>
  <c r="M127" i="1"/>
  <c r="N127" i="1"/>
  <c r="R127" i="1"/>
  <c r="T127" i="1"/>
  <c r="L127" i="1"/>
  <c r="O127" i="1"/>
  <c r="P127" i="1"/>
  <c r="U127" i="1"/>
  <c r="V127" i="1"/>
  <c r="J128" i="1"/>
  <c r="K128" i="1"/>
  <c r="M128" i="1"/>
  <c r="N128" i="1"/>
  <c r="R128" i="1"/>
  <c r="T128" i="1"/>
  <c r="L128" i="1"/>
  <c r="O128" i="1"/>
  <c r="P128" i="1"/>
  <c r="U128" i="1"/>
  <c r="V128" i="1"/>
  <c r="J129" i="1"/>
  <c r="K129" i="1"/>
  <c r="M129" i="1"/>
  <c r="N129" i="1"/>
  <c r="R129" i="1"/>
  <c r="T129" i="1"/>
  <c r="L129" i="1"/>
  <c r="O129" i="1"/>
  <c r="P129" i="1"/>
  <c r="U129" i="1"/>
  <c r="V129" i="1"/>
  <c r="J130" i="1"/>
  <c r="K130" i="1"/>
  <c r="M130" i="1"/>
  <c r="N130" i="1"/>
  <c r="R130" i="1"/>
  <c r="T130" i="1"/>
  <c r="L130" i="1"/>
  <c r="O130" i="1"/>
  <c r="P130" i="1"/>
  <c r="U130" i="1"/>
  <c r="V130" i="1"/>
  <c r="J131" i="1"/>
  <c r="K131" i="1"/>
  <c r="M131" i="1"/>
  <c r="N131" i="1"/>
  <c r="R131" i="1"/>
  <c r="T131" i="1"/>
  <c r="L131" i="1"/>
  <c r="O131" i="1"/>
  <c r="P131" i="1"/>
  <c r="U131" i="1"/>
  <c r="V131" i="1"/>
  <c r="J132" i="1"/>
  <c r="K132" i="1"/>
  <c r="M132" i="1"/>
  <c r="N132" i="1"/>
  <c r="R132" i="1"/>
  <c r="T132" i="1"/>
  <c r="L132" i="1"/>
  <c r="O132" i="1"/>
  <c r="P132" i="1"/>
  <c r="U132" i="1"/>
  <c r="V132" i="1"/>
  <c r="J133" i="1"/>
  <c r="K133" i="1"/>
  <c r="M133" i="1"/>
  <c r="N133" i="1"/>
  <c r="R133" i="1"/>
  <c r="T133" i="1"/>
  <c r="L133" i="1"/>
  <c r="O133" i="1"/>
  <c r="P133" i="1"/>
  <c r="U133" i="1"/>
  <c r="V133" i="1"/>
  <c r="J134" i="1"/>
  <c r="K134" i="1"/>
  <c r="M134" i="1"/>
  <c r="N134" i="1"/>
  <c r="R134" i="1"/>
  <c r="T134" i="1"/>
  <c r="L134" i="1"/>
  <c r="O134" i="1"/>
  <c r="P134" i="1"/>
  <c r="U134" i="1"/>
  <c r="V134" i="1"/>
  <c r="J135" i="1"/>
  <c r="K135" i="1"/>
  <c r="M135" i="1"/>
  <c r="N135" i="1"/>
  <c r="R135" i="1"/>
  <c r="T135" i="1"/>
  <c r="L135" i="1"/>
  <c r="O135" i="1"/>
  <c r="P135" i="1"/>
  <c r="U135" i="1"/>
  <c r="V135" i="1"/>
  <c r="J136" i="1"/>
  <c r="K136" i="1"/>
  <c r="M136" i="1"/>
  <c r="N136" i="1"/>
  <c r="R136" i="1"/>
  <c r="T136" i="1"/>
  <c r="L136" i="1"/>
  <c r="O136" i="1"/>
  <c r="P136" i="1"/>
  <c r="U136" i="1"/>
  <c r="V136" i="1"/>
  <c r="J137" i="1"/>
  <c r="K137" i="1"/>
  <c r="M137" i="1"/>
  <c r="N137" i="1"/>
  <c r="R137" i="1"/>
  <c r="T137" i="1"/>
  <c r="L137" i="1"/>
  <c r="O137" i="1"/>
  <c r="P137" i="1"/>
  <c r="U137" i="1"/>
  <c r="V137" i="1"/>
  <c r="J138" i="1"/>
  <c r="K138" i="1"/>
  <c r="M138" i="1"/>
  <c r="N138" i="1"/>
  <c r="R138" i="1"/>
  <c r="T138" i="1"/>
  <c r="L138" i="1"/>
  <c r="O138" i="1"/>
  <c r="P138" i="1"/>
  <c r="U138" i="1"/>
  <c r="V138" i="1"/>
  <c r="J139" i="1"/>
  <c r="K139" i="1"/>
  <c r="M139" i="1"/>
  <c r="N139" i="1"/>
  <c r="R139" i="1"/>
  <c r="T139" i="1"/>
  <c r="L139" i="1"/>
  <c r="O139" i="1"/>
  <c r="P139" i="1"/>
  <c r="U139" i="1"/>
  <c r="V139" i="1"/>
  <c r="J140" i="1"/>
  <c r="K140" i="1"/>
  <c r="M140" i="1"/>
  <c r="N140" i="1"/>
  <c r="R140" i="1"/>
  <c r="T140" i="1"/>
  <c r="L140" i="1"/>
  <c r="O140" i="1"/>
  <c r="P140" i="1"/>
  <c r="U140" i="1"/>
  <c r="V140" i="1"/>
  <c r="J141" i="1"/>
  <c r="K141" i="1"/>
  <c r="M141" i="1"/>
  <c r="N141" i="1"/>
  <c r="R141" i="1"/>
  <c r="T141" i="1"/>
  <c r="L141" i="1"/>
  <c r="O141" i="1"/>
  <c r="P141" i="1"/>
  <c r="U141" i="1"/>
  <c r="V141" i="1"/>
  <c r="J142" i="1"/>
  <c r="K142" i="1"/>
  <c r="M142" i="1"/>
  <c r="N142" i="1"/>
  <c r="R142" i="1"/>
  <c r="T142" i="1"/>
  <c r="L142" i="1"/>
  <c r="O142" i="1"/>
  <c r="P142" i="1"/>
  <c r="U142" i="1"/>
  <c r="V142" i="1"/>
  <c r="J143" i="1"/>
  <c r="K143" i="1"/>
  <c r="M143" i="1"/>
  <c r="N143" i="1"/>
  <c r="R143" i="1"/>
  <c r="T143" i="1"/>
  <c r="L143" i="1"/>
  <c r="O143" i="1"/>
  <c r="P143" i="1"/>
  <c r="U143" i="1"/>
  <c r="V143" i="1"/>
  <c r="J144" i="1"/>
  <c r="K144" i="1"/>
  <c r="M144" i="1"/>
  <c r="N144" i="1"/>
  <c r="R144" i="1"/>
  <c r="T144" i="1"/>
  <c r="L144" i="1"/>
  <c r="O144" i="1"/>
  <c r="P144" i="1"/>
  <c r="U144" i="1"/>
  <c r="V144" i="1"/>
  <c r="J145" i="1"/>
  <c r="K145" i="1"/>
  <c r="M145" i="1"/>
  <c r="N145" i="1"/>
  <c r="R145" i="1"/>
  <c r="T145" i="1"/>
  <c r="L145" i="1"/>
  <c r="O145" i="1"/>
  <c r="P145" i="1"/>
  <c r="U145" i="1"/>
  <c r="V145" i="1"/>
  <c r="J146" i="1"/>
  <c r="K146" i="1"/>
  <c r="M146" i="1"/>
  <c r="N146" i="1"/>
  <c r="R146" i="1"/>
  <c r="T146" i="1"/>
  <c r="L146" i="1"/>
  <c r="O146" i="1"/>
  <c r="P146" i="1"/>
  <c r="U146" i="1"/>
  <c r="V146" i="1"/>
  <c r="J147" i="1"/>
  <c r="K147" i="1"/>
  <c r="M147" i="1"/>
  <c r="N147" i="1"/>
  <c r="R147" i="1"/>
  <c r="T147" i="1"/>
  <c r="L147" i="1"/>
  <c r="O147" i="1"/>
  <c r="P147" i="1"/>
  <c r="U147" i="1"/>
  <c r="V147" i="1"/>
  <c r="J148" i="1"/>
  <c r="K148" i="1"/>
  <c r="M148" i="1"/>
  <c r="N148" i="1"/>
  <c r="R148" i="1"/>
  <c r="T148" i="1"/>
  <c r="L148" i="1"/>
  <c r="O148" i="1"/>
  <c r="P148" i="1"/>
  <c r="U148" i="1"/>
  <c r="V148" i="1"/>
  <c r="J149" i="1"/>
  <c r="K149" i="1"/>
  <c r="M149" i="1"/>
  <c r="N149" i="1"/>
  <c r="R149" i="1"/>
  <c r="T149" i="1"/>
  <c r="L149" i="1"/>
  <c r="O149" i="1"/>
  <c r="P149" i="1"/>
  <c r="U149" i="1"/>
  <c r="V149" i="1"/>
  <c r="J150" i="1"/>
  <c r="K150" i="1"/>
  <c r="M150" i="1"/>
  <c r="N150" i="1"/>
  <c r="R150" i="1"/>
  <c r="T150" i="1"/>
  <c r="L150" i="1"/>
  <c r="O150" i="1"/>
  <c r="P150" i="1"/>
  <c r="U150" i="1"/>
  <c r="V150" i="1"/>
  <c r="J151" i="1"/>
  <c r="K151" i="1"/>
  <c r="M151" i="1"/>
  <c r="N151" i="1"/>
  <c r="R151" i="1"/>
  <c r="T151" i="1"/>
  <c r="L151" i="1"/>
  <c r="O151" i="1"/>
  <c r="P151" i="1"/>
  <c r="U151" i="1"/>
  <c r="V151" i="1"/>
  <c r="J152" i="1"/>
  <c r="K152" i="1"/>
  <c r="M152" i="1"/>
  <c r="N152" i="1"/>
  <c r="R152" i="1"/>
  <c r="T152" i="1"/>
  <c r="L152" i="1"/>
  <c r="O152" i="1"/>
  <c r="P152" i="1"/>
  <c r="U152" i="1"/>
  <c r="V152" i="1"/>
  <c r="J153" i="1"/>
  <c r="K153" i="1"/>
  <c r="M153" i="1"/>
  <c r="N153" i="1"/>
  <c r="R153" i="1"/>
  <c r="T153" i="1"/>
  <c r="L153" i="1"/>
  <c r="O153" i="1"/>
  <c r="P153" i="1"/>
  <c r="U153" i="1"/>
  <c r="V153" i="1"/>
  <c r="J154" i="1"/>
  <c r="K154" i="1"/>
  <c r="M154" i="1"/>
  <c r="N154" i="1"/>
  <c r="R154" i="1"/>
  <c r="T154" i="1"/>
  <c r="L154" i="1"/>
  <c r="O154" i="1"/>
  <c r="P154" i="1"/>
  <c r="U154" i="1"/>
  <c r="V154" i="1"/>
  <c r="J155" i="1"/>
  <c r="K155" i="1"/>
  <c r="M155" i="1"/>
  <c r="N155" i="1"/>
  <c r="R155" i="1"/>
  <c r="T155" i="1"/>
  <c r="L155" i="1"/>
  <c r="O155" i="1"/>
  <c r="P155" i="1"/>
  <c r="U155" i="1"/>
  <c r="V155" i="1"/>
  <c r="J156" i="1"/>
  <c r="K156" i="1"/>
  <c r="M156" i="1"/>
  <c r="N156" i="1"/>
  <c r="R156" i="1"/>
  <c r="T156" i="1"/>
  <c r="L156" i="1"/>
  <c r="O156" i="1"/>
  <c r="P156" i="1"/>
  <c r="U156" i="1"/>
  <c r="V156" i="1"/>
  <c r="J157" i="1"/>
  <c r="K157" i="1"/>
  <c r="M157" i="1"/>
  <c r="N157" i="1"/>
  <c r="R157" i="1"/>
  <c r="T157" i="1"/>
  <c r="L157" i="1"/>
  <c r="O157" i="1"/>
  <c r="P157" i="1"/>
  <c r="U157" i="1"/>
  <c r="V157" i="1"/>
  <c r="J158" i="1"/>
  <c r="K158" i="1"/>
  <c r="M158" i="1"/>
  <c r="N158" i="1"/>
  <c r="R158" i="1"/>
  <c r="T158" i="1"/>
  <c r="L158" i="1"/>
  <c r="O158" i="1"/>
  <c r="P158" i="1"/>
  <c r="U158" i="1"/>
  <c r="V158" i="1"/>
  <c r="J159" i="1"/>
  <c r="K159" i="1"/>
  <c r="M159" i="1"/>
  <c r="N159" i="1"/>
  <c r="R159" i="1"/>
  <c r="T159" i="1"/>
  <c r="L159" i="1"/>
  <c r="O159" i="1"/>
  <c r="P159" i="1"/>
  <c r="U159" i="1"/>
  <c r="V159" i="1"/>
  <c r="J160" i="1"/>
  <c r="K160" i="1"/>
  <c r="M160" i="1"/>
  <c r="N160" i="1"/>
  <c r="R160" i="1"/>
  <c r="T160" i="1"/>
  <c r="L160" i="1"/>
  <c r="O160" i="1"/>
  <c r="P160" i="1"/>
  <c r="U160" i="1"/>
  <c r="V160" i="1"/>
  <c r="J161" i="1"/>
  <c r="K161" i="1"/>
  <c r="M161" i="1"/>
  <c r="N161" i="1"/>
  <c r="R161" i="1"/>
  <c r="T161" i="1"/>
  <c r="L161" i="1"/>
  <c r="O161" i="1"/>
  <c r="P161" i="1"/>
  <c r="U161" i="1"/>
  <c r="V161" i="1"/>
  <c r="J162" i="1"/>
  <c r="K162" i="1"/>
  <c r="M162" i="1"/>
  <c r="N162" i="1"/>
  <c r="R162" i="1"/>
  <c r="T162" i="1"/>
  <c r="L162" i="1"/>
  <c r="O162" i="1"/>
  <c r="P162" i="1"/>
  <c r="U162" i="1"/>
  <c r="V162" i="1"/>
  <c r="J163" i="1"/>
  <c r="K163" i="1"/>
  <c r="M163" i="1"/>
  <c r="N163" i="1"/>
  <c r="R163" i="1"/>
  <c r="T163" i="1"/>
  <c r="L163" i="1"/>
  <c r="O163" i="1"/>
  <c r="P163" i="1"/>
  <c r="U163" i="1"/>
  <c r="V163" i="1"/>
  <c r="J164" i="1"/>
  <c r="K164" i="1"/>
  <c r="M164" i="1"/>
  <c r="N164" i="1"/>
  <c r="R164" i="1"/>
  <c r="T164" i="1"/>
  <c r="L164" i="1"/>
  <c r="O164" i="1"/>
  <c r="P164" i="1"/>
  <c r="U164" i="1"/>
  <c r="V164" i="1"/>
  <c r="J165" i="1"/>
  <c r="K165" i="1"/>
  <c r="M165" i="1"/>
  <c r="N165" i="1"/>
  <c r="R165" i="1"/>
  <c r="T165" i="1"/>
  <c r="L165" i="1"/>
  <c r="O165" i="1"/>
  <c r="P165" i="1"/>
  <c r="U165" i="1"/>
  <c r="V165" i="1"/>
  <c r="J166" i="1"/>
  <c r="K166" i="1"/>
  <c r="M166" i="1"/>
  <c r="N166" i="1"/>
  <c r="R166" i="1"/>
  <c r="T166" i="1"/>
  <c r="L166" i="1"/>
  <c r="O166" i="1"/>
  <c r="P166" i="1"/>
  <c r="U166" i="1"/>
  <c r="V166" i="1"/>
  <c r="J167" i="1"/>
  <c r="K167" i="1"/>
  <c r="M167" i="1"/>
  <c r="N167" i="1"/>
  <c r="R167" i="1"/>
  <c r="T167" i="1"/>
  <c r="L167" i="1"/>
  <c r="O167" i="1"/>
  <c r="P167" i="1"/>
  <c r="U167" i="1"/>
  <c r="V167" i="1"/>
  <c r="J168" i="1"/>
  <c r="K168" i="1"/>
  <c r="M168" i="1"/>
  <c r="N168" i="1"/>
  <c r="R168" i="1"/>
  <c r="T168" i="1"/>
  <c r="L168" i="1"/>
  <c r="O168" i="1"/>
  <c r="P168" i="1"/>
  <c r="U168" i="1"/>
  <c r="V168" i="1"/>
  <c r="J169" i="1"/>
  <c r="K169" i="1"/>
  <c r="M169" i="1"/>
  <c r="N169" i="1"/>
  <c r="R169" i="1"/>
  <c r="T169" i="1"/>
  <c r="L169" i="1"/>
  <c r="O169" i="1"/>
  <c r="P169" i="1"/>
  <c r="U169" i="1"/>
  <c r="V169" i="1"/>
  <c r="J170" i="1"/>
  <c r="K170" i="1"/>
  <c r="M170" i="1"/>
  <c r="N170" i="1"/>
  <c r="R170" i="1"/>
  <c r="T170" i="1"/>
  <c r="L170" i="1"/>
  <c r="O170" i="1"/>
  <c r="P170" i="1"/>
  <c r="U170" i="1"/>
  <c r="V170" i="1"/>
  <c r="J171" i="1"/>
  <c r="K171" i="1"/>
  <c r="M171" i="1"/>
  <c r="N171" i="1"/>
  <c r="R171" i="1"/>
  <c r="T171" i="1"/>
  <c r="L171" i="1"/>
  <c r="O171" i="1"/>
  <c r="P171" i="1"/>
  <c r="U171" i="1"/>
  <c r="V171" i="1"/>
  <c r="J172" i="1"/>
  <c r="K172" i="1"/>
  <c r="M172" i="1"/>
  <c r="N172" i="1"/>
  <c r="R172" i="1"/>
  <c r="T172" i="1"/>
  <c r="L172" i="1"/>
  <c r="O172" i="1"/>
  <c r="P172" i="1"/>
  <c r="U172" i="1"/>
  <c r="V172" i="1"/>
  <c r="J173" i="1"/>
  <c r="K173" i="1"/>
  <c r="M173" i="1"/>
  <c r="N173" i="1"/>
  <c r="R173" i="1"/>
  <c r="T173" i="1"/>
  <c r="L173" i="1"/>
  <c r="O173" i="1"/>
  <c r="P173" i="1"/>
  <c r="U173" i="1"/>
  <c r="V173" i="1"/>
  <c r="J174" i="1"/>
  <c r="K174" i="1"/>
  <c r="M174" i="1"/>
  <c r="N174" i="1"/>
  <c r="R174" i="1"/>
  <c r="T174" i="1"/>
  <c r="L174" i="1"/>
  <c r="O174" i="1"/>
  <c r="P174" i="1"/>
  <c r="U174" i="1"/>
  <c r="V174" i="1"/>
  <c r="J175" i="1"/>
  <c r="K175" i="1"/>
  <c r="M175" i="1"/>
  <c r="N175" i="1"/>
  <c r="R175" i="1"/>
  <c r="T175" i="1"/>
  <c r="L175" i="1"/>
  <c r="O175" i="1"/>
  <c r="P175" i="1"/>
  <c r="U175" i="1"/>
  <c r="V175" i="1"/>
  <c r="J176" i="1"/>
  <c r="K176" i="1"/>
  <c r="M176" i="1"/>
  <c r="N176" i="1"/>
  <c r="R176" i="1"/>
  <c r="T176" i="1"/>
  <c r="L176" i="1"/>
  <c r="O176" i="1"/>
  <c r="P176" i="1"/>
  <c r="U176" i="1"/>
  <c r="V176" i="1"/>
  <c r="J177" i="1"/>
  <c r="K177" i="1"/>
  <c r="M177" i="1"/>
  <c r="N177" i="1"/>
  <c r="R177" i="1"/>
  <c r="T177" i="1"/>
  <c r="L177" i="1"/>
  <c r="O177" i="1"/>
  <c r="P177" i="1"/>
  <c r="U177" i="1"/>
  <c r="V177" i="1"/>
  <c r="J178" i="1"/>
  <c r="K178" i="1"/>
  <c r="M178" i="1"/>
  <c r="N178" i="1"/>
  <c r="R178" i="1"/>
  <c r="T178" i="1"/>
  <c r="L178" i="1"/>
  <c r="O178" i="1"/>
  <c r="P178" i="1"/>
  <c r="U178" i="1"/>
  <c r="V178" i="1"/>
  <c r="J179" i="1"/>
  <c r="K179" i="1"/>
  <c r="M179" i="1"/>
  <c r="N179" i="1"/>
  <c r="R179" i="1"/>
  <c r="T179" i="1"/>
  <c r="L179" i="1"/>
  <c r="O179" i="1"/>
  <c r="P179" i="1"/>
  <c r="U179" i="1"/>
  <c r="V179" i="1"/>
  <c r="J180" i="1"/>
  <c r="K180" i="1"/>
  <c r="M180" i="1"/>
  <c r="N180" i="1"/>
  <c r="R180" i="1"/>
  <c r="T180" i="1"/>
  <c r="L180" i="1"/>
  <c r="O180" i="1"/>
  <c r="P180" i="1"/>
  <c r="U180" i="1"/>
  <c r="V180" i="1"/>
  <c r="J181" i="1"/>
  <c r="K181" i="1"/>
  <c r="M181" i="1"/>
  <c r="N181" i="1"/>
  <c r="R181" i="1"/>
  <c r="T181" i="1"/>
  <c r="L181" i="1"/>
  <c r="O181" i="1"/>
  <c r="P181" i="1"/>
  <c r="U181" i="1"/>
  <c r="V181" i="1"/>
  <c r="J182" i="1"/>
  <c r="K182" i="1"/>
  <c r="M182" i="1"/>
  <c r="N182" i="1"/>
  <c r="R182" i="1"/>
  <c r="T182" i="1"/>
  <c r="L182" i="1"/>
  <c r="O182" i="1"/>
  <c r="P182" i="1"/>
  <c r="U182" i="1"/>
  <c r="V182" i="1"/>
  <c r="J183" i="1"/>
  <c r="K183" i="1"/>
  <c r="M183" i="1"/>
  <c r="N183" i="1"/>
  <c r="R183" i="1"/>
  <c r="T183" i="1"/>
  <c r="L183" i="1"/>
  <c r="O183" i="1"/>
  <c r="P183" i="1"/>
  <c r="U183" i="1"/>
  <c r="V183" i="1"/>
  <c r="J184" i="1"/>
  <c r="K184" i="1"/>
  <c r="M184" i="1"/>
  <c r="N184" i="1"/>
  <c r="R184" i="1"/>
  <c r="T184" i="1"/>
  <c r="L184" i="1"/>
  <c r="O184" i="1"/>
  <c r="P184" i="1"/>
  <c r="U184" i="1"/>
  <c r="V184" i="1"/>
  <c r="J185" i="1"/>
  <c r="K185" i="1"/>
  <c r="M185" i="1"/>
  <c r="N185" i="1"/>
  <c r="R185" i="1"/>
  <c r="T185" i="1"/>
  <c r="L185" i="1"/>
  <c r="O185" i="1"/>
  <c r="P185" i="1"/>
  <c r="U185" i="1"/>
  <c r="V185" i="1"/>
  <c r="J186" i="1"/>
  <c r="K186" i="1"/>
  <c r="M186" i="1"/>
  <c r="N186" i="1"/>
  <c r="R186" i="1"/>
  <c r="T186" i="1"/>
  <c r="L186" i="1"/>
  <c r="O186" i="1"/>
  <c r="P186" i="1"/>
  <c r="U186" i="1"/>
  <c r="V186" i="1"/>
  <c r="J187" i="1"/>
  <c r="K187" i="1"/>
  <c r="M187" i="1"/>
  <c r="N187" i="1"/>
  <c r="R187" i="1"/>
  <c r="T187" i="1"/>
  <c r="L187" i="1"/>
  <c r="O187" i="1"/>
  <c r="P187" i="1"/>
  <c r="U187" i="1"/>
  <c r="V187" i="1"/>
  <c r="J188" i="1"/>
  <c r="K188" i="1"/>
  <c r="M188" i="1"/>
  <c r="N188" i="1"/>
  <c r="R188" i="1"/>
  <c r="T188" i="1"/>
  <c r="L188" i="1"/>
  <c r="O188" i="1"/>
  <c r="P188" i="1"/>
  <c r="U188" i="1"/>
  <c r="V188" i="1"/>
  <c r="J189" i="1"/>
  <c r="K189" i="1"/>
  <c r="M189" i="1"/>
  <c r="N189" i="1"/>
  <c r="R189" i="1"/>
  <c r="T189" i="1"/>
  <c r="L189" i="1"/>
  <c r="O189" i="1"/>
  <c r="P189" i="1"/>
  <c r="U189" i="1"/>
  <c r="V189" i="1"/>
  <c r="J190" i="1"/>
  <c r="K190" i="1"/>
  <c r="M190" i="1"/>
  <c r="N190" i="1"/>
  <c r="R190" i="1"/>
  <c r="T190" i="1"/>
  <c r="L190" i="1"/>
  <c r="O190" i="1"/>
  <c r="P190" i="1"/>
  <c r="U190" i="1"/>
  <c r="V190" i="1"/>
  <c r="J191" i="1"/>
  <c r="K191" i="1"/>
  <c r="M191" i="1"/>
  <c r="N191" i="1"/>
  <c r="R191" i="1"/>
  <c r="T191" i="1"/>
  <c r="L191" i="1"/>
  <c r="O191" i="1"/>
  <c r="P191" i="1"/>
  <c r="U191" i="1"/>
  <c r="V191" i="1"/>
  <c r="J192" i="1"/>
  <c r="K192" i="1"/>
  <c r="M192" i="1"/>
  <c r="N192" i="1"/>
  <c r="R192" i="1"/>
  <c r="T192" i="1"/>
  <c r="L192" i="1"/>
  <c r="O192" i="1"/>
  <c r="P192" i="1"/>
  <c r="U192" i="1"/>
  <c r="V192" i="1"/>
  <c r="J193" i="1"/>
  <c r="K193" i="1"/>
  <c r="M193" i="1"/>
  <c r="N193" i="1"/>
  <c r="R193" i="1"/>
  <c r="T193" i="1"/>
  <c r="L193" i="1"/>
  <c r="O193" i="1"/>
  <c r="P193" i="1"/>
  <c r="U193" i="1"/>
  <c r="V193" i="1"/>
  <c r="J194" i="1"/>
  <c r="K194" i="1"/>
  <c r="M194" i="1"/>
  <c r="N194" i="1"/>
  <c r="R194" i="1"/>
  <c r="T194" i="1"/>
  <c r="L194" i="1"/>
  <c r="O194" i="1"/>
  <c r="P194" i="1"/>
  <c r="U194" i="1"/>
  <c r="V194" i="1"/>
  <c r="J195" i="1"/>
  <c r="K195" i="1"/>
  <c r="M195" i="1"/>
  <c r="N195" i="1"/>
  <c r="R195" i="1"/>
  <c r="T195" i="1"/>
  <c r="L195" i="1"/>
  <c r="O195" i="1"/>
  <c r="P195" i="1"/>
  <c r="U195" i="1"/>
  <c r="V195" i="1"/>
  <c r="J196" i="1"/>
  <c r="K196" i="1"/>
  <c r="M196" i="1"/>
  <c r="N196" i="1"/>
  <c r="R196" i="1"/>
  <c r="T196" i="1"/>
  <c r="L196" i="1"/>
  <c r="O196" i="1"/>
  <c r="P196" i="1"/>
  <c r="U196" i="1"/>
  <c r="V196" i="1"/>
  <c r="J197" i="1"/>
  <c r="K197" i="1"/>
  <c r="M197" i="1"/>
  <c r="N197" i="1"/>
  <c r="R197" i="1"/>
  <c r="T197" i="1"/>
  <c r="L197" i="1"/>
  <c r="O197" i="1"/>
  <c r="P197" i="1"/>
  <c r="U197" i="1"/>
  <c r="V197" i="1"/>
  <c r="J198" i="1"/>
  <c r="K198" i="1"/>
  <c r="M198" i="1"/>
  <c r="N198" i="1"/>
  <c r="R198" i="1"/>
  <c r="T198" i="1"/>
  <c r="L198" i="1"/>
  <c r="O198" i="1"/>
  <c r="P198" i="1"/>
  <c r="U198" i="1"/>
  <c r="V198" i="1"/>
  <c r="J199" i="1"/>
  <c r="K199" i="1"/>
  <c r="M199" i="1"/>
  <c r="N199" i="1"/>
  <c r="R199" i="1"/>
  <c r="T199" i="1"/>
  <c r="L199" i="1"/>
  <c r="O199" i="1"/>
  <c r="P199" i="1"/>
  <c r="U199" i="1"/>
  <c r="V199" i="1"/>
  <c r="J200" i="1"/>
  <c r="K200" i="1"/>
  <c r="M200" i="1"/>
  <c r="N200" i="1"/>
  <c r="R200" i="1"/>
  <c r="T200" i="1"/>
  <c r="L200" i="1"/>
  <c r="O200" i="1"/>
  <c r="P200" i="1"/>
  <c r="U200" i="1"/>
  <c r="V200" i="1"/>
  <c r="J201" i="1"/>
  <c r="K201" i="1"/>
  <c r="M201" i="1"/>
  <c r="N201" i="1"/>
  <c r="R201" i="1"/>
  <c r="T201" i="1"/>
  <c r="L201" i="1"/>
  <c r="O201" i="1"/>
  <c r="P201" i="1"/>
  <c r="U201" i="1"/>
  <c r="V201" i="1"/>
  <c r="J202" i="1"/>
  <c r="K202" i="1"/>
  <c r="M202" i="1"/>
  <c r="N202" i="1"/>
  <c r="R202" i="1"/>
  <c r="T202" i="1"/>
  <c r="L202" i="1"/>
  <c r="O202" i="1"/>
  <c r="P202" i="1"/>
  <c r="U202" i="1"/>
  <c r="V202" i="1"/>
  <c r="J203" i="1"/>
  <c r="K203" i="1"/>
  <c r="M203" i="1"/>
  <c r="N203" i="1"/>
  <c r="R203" i="1"/>
  <c r="T203" i="1"/>
  <c r="L203" i="1"/>
  <c r="O203" i="1"/>
  <c r="P203" i="1"/>
  <c r="U203" i="1"/>
  <c r="V203" i="1"/>
  <c r="J204" i="1"/>
  <c r="K204" i="1"/>
  <c r="M204" i="1"/>
  <c r="N204" i="1"/>
  <c r="R204" i="1"/>
  <c r="T204" i="1"/>
  <c r="L204" i="1"/>
  <c r="O204" i="1"/>
  <c r="P204" i="1"/>
  <c r="U204" i="1"/>
  <c r="V204" i="1"/>
  <c r="J205" i="1"/>
  <c r="K205" i="1"/>
  <c r="M205" i="1"/>
  <c r="N205" i="1"/>
  <c r="R205" i="1"/>
  <c r="T205" i="1"/>
  <c r="L205" i="1"/>
  <c r="O205" i="1"/>
  <c r="P205" i="1"/>
  <c r="U205" i="1"/>
  <c r="V205" i="1"/>
  <c r="J206" i="1"/>
  <c r="K206" i="1"/>
  <c r="M206" i="1"/>
  <c r="N206" i="1"/>
  <c r="R206" i="1"/>
  <c r="T206" i="1"/>
  <c r="L206" i="1"/>
  <c r="O206" i="1"/>
  <c r="P206" i="1"/>
  <c r="U206" i="1"/>
  <c r="V206" i="1"/>
  <c r="J207" i="1"/>
  <c r="K207" i="1"/>
  <c r="M207" i="1"/>
  <c r="N207" i="1"/>
  <c r="R207" i="1"/>
  <c r="T207" i="1"/>
  <c r="L207" i="1"/>
  <c r="O207" i="1"/>
  <c r="P207" i="1"/>
  <c r="U207" i="1"/>
  <c r="V207" i="1"/>
  <c r="J208" i="1"/>
  <c r="K208" i="1"/>
  <c r="M208" i="1"/>
  <c r="N208" i="1"/>
  <c r="R208" i="1"/>
  <c r="T208" i="1"/>
  <c r="L208" i="1"/>
  <c r="O208" i="1"/>
  <c r="P208" i="1"/>
  <c r="U208" i="1"/>
  <c r="V208" i="1"/>
  <c r="J209" i="1"/>
  <c r="K209" i="1"/>
  <c r="M209" i="1"/>
  <c r="N209" i="1"/>
  <c r="R209" i="1"/>
  <c r="T209" i="1"/>
  <c r="L209" i="1"/>
  <c r="O209" i="1"/>
  <c r="P209" i="1"/>
  <c r="U209" i="1"/>
  <c r="V209" i="1"/>
  <c r="J210" i="1"/>
  <c r="K210" i="1"/>
  <c r="M210" i="1"/>
  <c r="N210" i="1"/>
  <c r="R210" i="1"/>
  <c r="T210" i="1"/>
  <c r="L210" i="1"/>
  <c r="O210" i="1"/>
  <c r="P210" i="1"/>
  <c r="U210" i="1"/>
  <c r="V210" i="1"/>
  <c r="J211" i="1"/>
  <c r="K211" i="1"/>
  <c r="M211" i="1"/>
  <c r="N211" i="1"/>
  <c r="R211" i="1"/>
  <c r="T211" i="1"/>
  <c r="L211" i="1"/>
  <c r="O211" i="1"/>
  <c r="P211" i="1"/>
  <c r="U211" i="1"/>
  <c r="V211" i="1"/>
  <c r="J212" i="1"/>
  <c r="K212" i="1"/>
  <c r="M212" i="1"/>
  <c r="N212" i="1"/>
  <c r="R212" i="1"/>
  <c r="T212" i="1"/>
  <c r="L212" i="1"/>
  <c r="O212" i="1"/>
  <c r="P212" i="1"/>
  <c r="U212" i="1"/>
  <c r="V212" i="1"/>
  <c r="J213" i="1"/>
  <c r="K213" i="1"/>
  <c r="M213" i="1"/>
  <c r="N213" i="1"/>
  <c r="R213" i="1"/>
  <c r="T213" i="1"/>
  <c r="L213" i="1"/>
  <c r="O213" i="1"/>
  <c r="P213" i="1"/>
  <c r="U213" i="1"/>
  <c r="V213" i="1"/>
  <c r="J214" i="1"/>
  <c r="K214" i="1"/>
  <c r="M214" i="1"/>
  <c r="N214" i="1"/>
  <c r="R214" i="1"/>
  <c r="T214" i="1"/>
  <c r="L214" i="1"/>
  <c r="O214" i="1"/>
  <c r="P214" i="1"/>
  <c r="U214" i="1"/>
  <c r="V214" i="1"/>
  <c r="J215" i="1"/>
  <c r="K215" i="1"/>
  <c r="M215" i="1"/>
  <c r="N215" i="1"/>
  <c r="R215" i="1"/>
  <c r="T215" i="1"/>
  <c r="L215" i="1"/>
  <c r="O215" i="1"/>
  <c r="P215" i="1"/>
  <c r="U215" i="1"/>
  <c r="V215" i="1"/>
  <c r="J216" i="1"/>
  <c r="K216" i="1"/>
  <c r="M216" i="1"/>
  <c r="N216" i="1"/>
  <c r="R216" i="1"/>
  <c r="T216" i="1"/>
  <c r="L216" i="1"/>
  <c r="O216" i="1"/>
  <c r="P216" i="1"/>
  <c r="U216" i="1"/>
  <c r="V216" i="1"/>
  <c r="J217" i="1"/>
  <c r="K217" i="1"/>
  <c r="M217" i="1"/>
  <c r="N217" i="1"/>
  <c r="R217" i="1"/>
  <c r="T217" i="1"/>
  <c r="L217" i="1"/>
  <c r="O217" i="1"/>
  <c r="P217" i="1"/>
  <c r="U217" i="1"/>
  <c r="V217" i="1"/>
  <c r="J218" i="1"/>
  <c r="K218" i="1"/>
  <c r="M218" i="1"/>
  <c r="N218" i="1"/>
  <c r="R218" i="1"/>
  <c r="T218" i="1"/>
  <c r="L218" i="1"/>
  <c r="O218" i="1"/>
  <c r="P218" i="1"/>
  <c r="U218" i="1"/>
  <c r="V218" i="1"/>
  <c r="J219" i="1"/>
  <c r="K219" i="1"/>
  <c r="M219" i="1"/>
  <c r="N219" i="1"/>
  <c r="R219" i="1"/>
  <c r="T219" i="1"/>
  <c r="L219" i="1"/>
  <c r="O219" i="1"/>
  <c r="P219" i="1"/>
  <c r="U219" i="1"/>
  <c r="V219" i="1"/>
  <c r="J220" i="1"/>
  <c r="K220" i="1"/>
  <c r="M220" i="1"/>
  <c r="N220" i="1"/>
  <c r="R220" i="1"/>
  <c r="T220" i="1"/>
  <c r="L220" i="1"/>
  <c r="O220" i="1"/>
  <c r="P220" i="1"/>
  <c r="U220" i="1"/>
  <c r="V220" i="1"/>
  <c r="J221" i="1"/>
  <c r="K221" i="1"/>
  <c r="M221" i="1"/>
  <c r="N221" i="1"/>
  <c r="R221" i="1"/>
  <c r="T221" i="1"/>
  <c r="L221" i="1"/>
  <c r="O221" i="1"/>
  <c r="P221" i="1"/>
  <c r="U221" i="1"/>
  <c r="V221" i="1"/>
  <c r="J222" i="1"/>
  <c r="K222" i="1"/>
  <c r="M222" i="1"/>
  <c r="N222" i="1"/>
  <c r="R222" i="1"/>
  <c r="T222" i="1"/>
  <c r="L222" i="1"/>
  <c r="O222" i="1"/>
  <c r="P222" i="1"/>
  <c r="U222" i="1"/>
  <c r="V222" i="1"/>
  <c r="J223" i="1"/>
  <c r="K223" i="1"/>
  <c r="M223" i="1"/>
  <c r="N223" i="1"/>
  <c r="R223" i="1"/>
  <c r="T223" i="1"/>
  <c r="L223" i="1"/>
  <c r="O223" i="1"/>
  <c r="P223" i="1"/>
  <c r="U223" i="1"/>
  <c r="V223" i="1"/>
  <c r="J224" i="1"/>
  <c r="K224" i="1"/>
  <c r="M224" i="1"/>
  <c r="N224" i="1"/>
  <c r="R224" i="1"/>
  <c r="T224" i="1"/>
  <c r="L224" i="1"/>
  <c r="O224" i="1"/>
  <c r="P224" i="1"/>
  <c r="U224" i="1"/>
  <c r="V224" i="1"/>
  <c r="J225" i="1"/>
  <c r="K225" i="1"/>
  <c r="M225" i="1"/>
  <c r="N225" i="1"/>
  <c r="R225" i="1"/>
  <c r="T225" i="1"/>
  <c r="L225" i="1"/>
  <c r="O225" i="1"/>
  <c r="P225" i="1"/>
  <c r="U225" i="1"/>
  <c r="V225" i="1"/>
  <c r="J226" i="1"/>
  <c r="K226" i="1"/>
  <c r="M226" i="1"/>
  <c r="N226" i="1"/>
  <c r="R226" i="1"/>
  <c r="T226" i="1"/>
  <c r="L226" i="1"/>
  <c r="O226" i="1"/>
  <c r="P226" i="1"/>
  <c r="U226" i="1"/>
  <c r="V226" i="1"/>
  <c r="J227" i="1"/>
  <c r="K227" i="1"/>
  <c r="M227" i="1"/>
  <c r="N227" i="1"/>
  <c r="R227" i="1"/>
  <c r="T227" i="1"/>
  <c r="L227" i="1"/>
  <c r="O227" i="1"/>
  <c r="P227" i="1"/>
  <c r="U227" i="1"/>
  <c r="V227" i="1"/>
  <c r="J228" i="1"/>
  <c r="K228" i="1"/>
  <c r="M228" i="1"/>
  <c r="N228" i="1"/>
  <c r="R228" i="1"/>
  <c r="T228" i="1"/>
  <c r="L228" i="1"/>
  <c r="O228" i="1"/>
  <c r="P228" i="1"/>
  <c r="U228" i="1"/>
  <c r="V228" i="1"/>
  <c r="J229" i="1"/>
  <c r="K229" i="1"/>
  <c r="M229" i="1"/>
  <c r="N229" i="1"/>
  <c r="R229" i="1"/>
  <c r="T229" i="1"/>
  <c r="L229" i="1"/>
  <c r="O229" i="1"/>
  <c r="P229" i="1"/>
  <c r="U229" i="1"/>
  <c r="V229" i="1"/>
  <c r="J230" i="1"/>
  <c r="K230" i="1"/>
  <c r="M230" i="1"/>
  <c r="N230" i="1"/>
  <c r="R230" i="1"/>
  <c r="T230" i="1"/>
  <c r="L230" i="1"/>
  <c r="O230" i="1"/>
  <c r="P230" i="1"/>
  <c r="U230" i="1"/>
  <c r="V230" i="1"/>
  <c r="J231" i="1"/>
  <c r="K231" i="1"/>
  <c r="M231" i="1"/>
  <c r="N231" i="1"/>
  <c r="R231" i="1"/>
  <c r="T231" i="1"/>
  <c r="L231" i="1"/>
  <c r="O231" i="1"/>
  <c r="P231" i="1"/>
  <c r="U231" i="1"/>
  <c r="V231" i="1"/>
  <c r="J232" i="1"/>
  <c r="K232" i="1"/>
  <c r="M232" i="1"/>
  <c r="N232" i="1"/>
  <c r="R232" i="1"/>
  <c r="T232" i="1"/>
  <c r="L232" i="1"/>
  <c r="O232" i="1"/>
  <c r="P232" i="1"/>
  <c r="U232" i="1"/>
  <c r="V232" i="1"/>
  <c r="J233" i="1"/>
  <c r="K233" i="1"/>
  <c r="M233" i="1"/>
  <c r="N233" i="1"/>
  <c r="R233" i="1"/>
  <c r="T233" i="1"/>
  <c r="L233" i="1"/>
  <c r="O233" i="1"/>
  <c r="P233" i="1"/>
  <c r="U233" i="1"/>
  <c r="V233" i="1"/>
  <c r="J234" i="1"/>
  <c r="K234" i="1"/>
  <c r="M234" i="1"/>
  <c r="N234" i="1"/>
  <c r="R234" i="1"/>
  <c r="T234" i="1"/>
  <c r="L234" i="1"/>
  <c r="O234" i="1"/>
  <c r="P234" i="1"/>
  <c r="U234" i="1"/>
  <c r="V234" i="1"/>
  <c r="J235" i="1"/>
  <c r="K235" i="1"/>
  <c r="M235" i="1"/>
  <c r="N235" i="1"/>
  <c r="R235" i="1"/>
  <c r="T235" i="1"/>
  <c r="L235" i="1"/>
  <c r="O235" i="1"/>
  <c r="P235" i="1"/>
  <c r="U235" i="1"/>
  <c r="V235" i="1"/>
  <c r="J236" i="1"/>
  <c r="K236" i="1"/>
  <c r="M236" i="1"/>
  <c r="N236" i="1"/>
  <c r="R236" i="1"/>
  <c r="T236" i="1"/>
  <c r="L236" i="1"/>
  <c r="O236" i="1"/>
  <c r="P236" i="1"/>
  <c r="U236" i="1"/>
  <c r="V236" i="1"/>
  <c r="J237" i="1"/>
  <c r="K237" i="1"/>
  <c r="M237" i="1"/>
  <c r="N237" i="1"/>
  <c r="R237" i="1"/>
  <c r="T237" i="1"/>
  <c r="L237" i="1"/>
  <c r="O237" i="1"/>
  <c r="P237" i="1"/>
  <c r="U237" i="1"/>
  <c r="V237" i="1"/>
  <c r="J238" i="1"/>
  <c r="K238" i="1"/>
  <c r="M238" i="1"/>
  <c r="N238" i="1"/>
  <c r="R238" i="1"/>
  <c r="T238" i="1"/>
  <c r="L238" i="1"/>
  <c r="O238" i="1"/>
  <c r="P238" i="1"/>
  <c r="U238" i="1"/>
  <c r="V238" i="1"/>
  <c r="J239" i="1"/>
  <c r="K239" i="1"/>
  <c r="M239" i="1"/>
  <c r="N239" i="1"/>
  <c r="R239" i="1"/>
  <c r="T239" i="1"/>
  <c r="L239" i="1"/>
  <c r="O239" i="1"/>
  <c r="P239" i="1"/>
  <c r="U239" i="1"/>
  <c r="V239" i="1"/>
  <c r="J240" i="1"/>
  <c r="K240" i="1"/>
  <c r="M240" i="1"/>
  <c r="N240" i="1"/>
  <c r="R240" i="1"/>
  <c r="T240" i="1"/>
  <c r="L240" i="1"/>
  <c r="O240" i="1"/>
  <c r="P240" i="1"/>
  <c r="U240" i="1"/>
  <c r="V240" i="1"/>
  <c r="J241" i="1"/>
  <c r="K241" i="1"/>
  <c r="M241" i="1"/>
  <c r="N241" i="1"/>
  <c r="R241" i="1"/>
  <c r="T241" i="1"/>
  <c r="L241" i="1"/>
  <c r="O241" i="1"/>
  <c r="P241" i="1"/>
  <c r="U241" i="1"/>
  <c r="V241" i="1"/>
  <c r="J242" i="1"/>
  <c r="K242" i="1"/>
  <c r="M242" i="1"/>
  <c r="N242" i="1"/>
  <c r="R242" i="1"/>
  <c r="T242" i="1"/>
  <c r="L242" i="1"/>
  <c r="O242" i="1"/>
  <c r="P242" i="1"/>
  <c r="U242" i="1"/>
  <c r="V242" i="1"/>
  <c r="J243" i="1"/>
  <c r="K243" i="1"/>
  <c r="M243" i="1"/>
  <c r="N243" i="1"/>
  <c r="R243" i="1"/>
  <c r="T243" i="1"/>
  <c r="L243" i="1"/>
  <c r="O243" i="1"/>
  <c r="P243" i="1"/>
  <c r="U243" i="1"/>
  <c r="V243" i="1"/>
  <c r="J244" i="1"/>
  <c r="K244" i="1"/>
  <c r="M244" i="1"/>
  <c r="N244" i="1"/>
  <c r="R244" i="1"/>
  <c r="T244" i="1"/>
  <c r="L244" i="1"/>
  <c r="O244" i="1"/>
  <c r="P244" i="1"/>
  <c r="U244" i="1"/>
  <c r="V244" i="1"/>
  <c r="J245" i="1"/>
  <c r="K245" i="1"/>
  <c r="M245" i="1"/>
  <c r="N245" i="1"/>
  <c r="R245" i="1"/>
  <c r="T245" i="1"/>
  <c r="L245" i="1"/>
  <c r="O245" i="1"/>
  <c r="P245" i="1"/>
  <c r="U245" i="1"/>
  <c r="V245" i="1"/>
  <c r="J246" i="1"/>
  <c r="K246" i="1"/>
  <c r="M246" i="1"/>
  <c r="N246" i="1"/>
  <c r="R246" i="1"/>
  <c r="T246" i="1"/>
  <c r="L246" i="1"/>
  <c r="O246" i="1"/>
  <c r="P246" i="1"/>
  <c r="U246" i="1"/>
  <c r="V246" i="1"/>
  <c r="J247" i="1"/>
  <c r="K247" i="1"/>
  <c r="M247" i="1"/>
  <c r="N247" i="1"/>
  <c r="R247" i="1"/>
  <c r="T247" i="1"/>
  <c r="L247" i="1"/>
  <c r="O247" i="1"/>
  <c r="P247" i="1"/>
  <c r="U247" i="1"/>
  <c r="V247" i="1"/>
  <c r="J248" i="1"/>
  <c r="K248" i="1"/>
  <c r="M248" i="1"/>
  <c r="N248" i="1"/>
  <c r="R248" i="1"/>
  <c r="T248" i="1"/>
  <c r="L248" i="1"/>
  <c r="O248" i="1"/>
  <c r="P248" i="1"/>
  <c r="U248" i="1"/>
  <c r="V248" i="1"/>
  <c r="J249" i="1"/>
  <c r="K249" i="1"/>
  <c r="M249" i="1"/>
  <c r="N249" i="1"/>
  <c r="R249" i="1"/>
  <c r="T249" i="1"/>
  <c r="L249" i="1"/>
  <c r="O249" i="1"/>
  <c r="P249" i="1"/>
  <c r="U249" i="1"/>
  <c r="V249" i="1"/>
  <c r="J250" i="1"/>
  <c r="K250" i="1"/>
  <c r="M250" i="1"/>
  <c r="N250" i="1"/>
  <c r="R250" i="1"/>
  <c r="T250" i="1"/>
  <c r="L250" i="1"/>
  <c r="O250" i="1"/>
  <c r="P250" i="1"/>
  <c r="U250" i="1"/>
  <c r="V250" i="1"/>
  <c r="J251" i="1"/>
  <c r="K251" i="1"/>
  <c r="M251" i="1"/>
  <c r="N251" i="1"/>
  <c r="R251" i="1"/>
  <c r="T251" i="1"/>
  <c r="L251" i="1"/>
  <c r="O251" i="1"/>
  <c r="P251" i="1"/>
  <c r="U251" i="1"/>
  <c r="V251" i="1"/>
  <c r="J252" i="1"/>
  <c r="K252" i="1"/>
  <c r="M252" i="1"/>
  <c r="N252" i="1"/>
  <c r="R252" i="1"/>
  <c r="T252" i="1"/>
  <c r="L252" i="1"/>
  <c r="O252" i="1"/>
  <c r="P252" i="1"/>
  <c r="U252" i="1"/>
  <c r="V252" i="1"/>
  <c r="J253" i="1"/>
  <c r="K253" i="1"/>
  <c r="M253" i="1"/>
  <c r="N253" i="1"/>
  <c r="R253" i="1"/>
  <c r="T253" i="1"/>
  <c r="L253" i="1"/>
  <c r="O253" i="1"/>
  <c r="P253" i="1"/>
  <c r="U253" i="1"/>
  <c r="V253" i="1"/>
  <c r="J254" i="1"/>
  <c r="K254" i="1"/>
  <c r="M254" i="1"/>
  <c r="N254" i="1"/>
  <c r="R254" i="1"/>
  <c r="T254" i="1"/>
  <c r="L254" i="1"/>
  <c r="O254" i="1"/>
  <c r="P254" i="1"/>
  <c r="U254" i="1"/>
  <c r="V254" i="1"/>
  <c r="J255" i="1"/>
  <c r="K255" i="1"/>
  <c r="M255" i="1"/>
  <c r="N255" i="1"/>
  <c r="R255" i="1"/>
  <c r="T255" i="1"/>
  <c r="L255" i="1"/>
  <c r="O255" i="1"/>
  <c r="P255" i="1"/>
  <c r="U255" i="1"/>
  <c r="V255" i="1"/>
  <c r="J256" i="1"/>
  <c r="K256" i="1"/>
  <c r="M256" i="1"/>
  <c r="N256" i="1"/>
  <c r="R256" i="1"/>
  <c r="T256" i="1"/>
  <c r="L256" i="1"/>
  <c r="O256" i="1"/>
  <c r="P256" i="1"/>
  <c r="U256" i="1"/>
  <c r="V256" i="1"/>
  <c r="J257" i="1"/>
  <c r="K257" i="1"/>
  <c r="M257" i="1"/>
  <c r="N257" i="1"/>
  <c r="R257" i="1"/>
  <c r="T257" i="1"/>
  <c r="L257" i="1"/>
  <c r="O257" i="1"/>
  <c r="P257" i="1"/>
  <c r="U257" i="1"/>
  <c r="V257" i="1"/>
  <c r="J258" i="1"/>
  <c r="K258" i="1"/>
  <c r="M258" i="1"/>
  <c r="N258" i="1"/>
  <c r="R258" i="1"/>
  <c r="T258" i="1"/>
  <c r="L258" i="1"/>
  <c r="O258" i="1"/>
  <c r="P258" i="1"/>
  <c r="U258" i="1"/>
  <c r="V258" i="1"/>
  <c r="J259" i="1"/>
  <c r="K259" i="1"/>
  <c r="M259" i="1"/>
  <c r="N259" i="1"/>
  <c r="R259" i="1"/>
  <c r="T259" i="1"/>
  <c r="L259" i="1"/>
  <c r="O259" i="1"/>
  <c r="P259" i="1"/>
  <c r="U259" i="1"/>
  <c r="V259" i="1"/>
  <c r="J260" i="1"/>
  <c r="K260" i="1"/>
  <c r="M260" i="1"/>
  <c r="N260" i="1"/>
  <c r="R260" i="1"/>
  <c r="T260" i="1"/>
  <c r="L260" i="1"/>
  <c r="O260" i="1"/>
  <c r="P260" i="1"/>
  <c r="U260" i="1"/>
  <c r="V260" i="1"/>
  <c r="J261" i="1"/>
  <c r="K261" i="1"/>
  <c r="M261" i="1"/>
  <c r="N261" i="1"/>
  <c r="R261" i="1"/>
  <c r="T261" i="1"/>
  <c r="L261" i="1"/>
  <c r="O261" i="1"/>
  <c r="P261" i="1"/>
  <c r="U261" i="1"/>
  <c r="V261" i="1"/>
  <c r="J262" i="1"/>
  <c r="K262" i="1"/>
  <c r="M262" i="1"/>
  <c r="N262" i="1"/>
  <c r="R262" i="1"/>
  <c r="T262" i="1"/>
  <c r="L262" i="1"/>
  <c r="O262" i="1"/>
  <c r="P262" i="1"/>
  <c r="U262" i="1"/>
  <c r="V262" i="1"/>
  <c r="J263" i="1"/>
  <c r="K263" i="1"/>
  <c r="M263" i="1"/>
  <c r="N263" i="1"/>
  <c r="R263" i="1"/>
  <c r="T263" i="1"/>
  <c r="L263" i="1"/>
  <c r="O263" i="1"/>
  <c r="P263" i="1"/>
  <c r="U263" i="1"/>
  <c r="V263" i="1"/>
  <c r="J264" i="1"/>
  <c r="K264" i="1"/>
  <c r="M264" i="1"/>
  <c r="N264" i="1"/>
  <c r="R264" i="1"/>
  <c r="T264" i="1"/>
  <c r="L264" i="1"/>
  <c r="O264" i="1"/>
  <c r="P264" i="1"/>
  <c r="U264" i="1"/>
  <c r="V264" i="1"/>
  <c r="J265" i="1"/>
  <c r="K265" i="1"/>
  <c r="M265" i="1"/>
  <c r="N265" i="1"/>
  <c r="R265" i="1"/>
  <c r="T265" i="1"/>
  <c r="L265" i="1"/>
  <c r="O265" i="1"/>
  <c r="P265" i="1"/>
  <c r="U265" i="1"/>
  <c r="V265" i="1"/>
  <c r="J266" i="1"/>
  <c r="K266" i="1"/>
  <c r="M266" i="1"/>
  <c r="N266" i="1"/>
  <c r="R266" i="1"/>
  <c r="T266" i="1"/>
  <c r="L266" i="1"/>
  <c r="O266" i="1"/>
  <c r="P266" i="1"/>
  <c r="U266" i="1"/>
  <c r="V266" i="1"/>
  <c r="J267" i="1"/>
  <c r="K267" i="1"/>
  <c r="M267" i="1"/>
  <c r="N267" i="1"/>
  <c r="R267" i="1"/>
  <c r="T267" i="1"/>
  <c r="L267" i="1"/>
  <c r="O267" i="1"/>
  <c r="P267" i="1"/>
  <c r="U267" i="1"/>
  <c r="V267" i="1"/>
  <c r="J268" i="1"/>
  <c r="K268" i="1"/>
  <c r="M268" i="1"/>
  <c r="N268" i="1"/>
  <c r="R268" i="1"/>
  <c r="T268" i="1"/>
  <c r="L268" i="1"/>
  <c r="O268" i="1"/>
  <c r="P268" i="1"/>
  <c r="U268" i="1"/>
  <c r="V268" i="1"/>
  <c r="J269" i="1"/>
  <c r="K269" i="1"/>
  <c r="M269" i="1"/>
  <c r="N269" i="1"/>
  <c r="R269" i="1"/>
  <c r="T269" i="1"/>
  <c r="L269" i="1"/>
  <c r="O269" i="1"/>
  <c r="P269" i="1"/>
  <c r="U269" i="1"/>
  <c r="V269" i="1"/>
  <c r="J270" i="1"/>
  <c r="K270" i="1"/>
  <c r="M270" i="1"/>
  <c r="N270" i="1"/>
  <c r="R270" i="1"/>
  <c r="T270" i="1"/>
  <c r="L270" i="1"/>
  <c r="O270" i="1"/>
  <c r="P270" i="1"/>
  <c r="U270" i="1"/>
  <c r="V270" i="1"/>
  <c r="J271" i="1"/>
  <c r="K271" i="1"/>
  <c r="M271" i="1"/>
  <c r="N271" i="1"/>
  <c r="R271" i="1"/>
  <c r="T271" i="1"/>
  <c r="L271" i="1"/>
  <c r="O271" i="1"/>
  <c r="P271" i="1"/>
  <c r="U271" i="1"/>
  <c r="V271" i="1"/>
  <c r="J272" i="1"/>
  <c r="K272" i="1"/>
  <c r="M272" i="1"/>
  <c r="N272" i="1"/>
  <c r="R272" i="1"/>
  <c r="T272" i="1"/>
  <c r="L272" i="1"/>
  <c r="O272" i="1"/>
  <c r="P272" i="1"/>
  <c r="U272" i="1"/>
  <c r="V272" i="1"/>
  <c r="J273" i="1"/>
  <c r="K273" i="1"/>
  <c r="M273" i="1"/>
  <c r="N273" i="1"/>
  <c r="R273" i="1"/>
  <c r="T273" i="1"/>
  <c r="L273" i="1"/>
  <c r="O273" i="1"/>
  <c r="P273" i="1"/>
  <c r="U273" i="1"/>
  <c r="V273" i="1"/>
  <c r="J274" i="1"/>
  <c r="K274" i="1"/>
  <c r="M274" i="1"/>
  <c r="N274" i="1"/>
  <c r="R274" i="1"/>
  <c r="T274" i="1"/>
  <c r="L274" i="1"/>
  <c r="O274" i="1"/>
  <c r="P274" i="1"/>
  <c r="U274" i="1"/>
  <c r="V274" i="1"/>
  <c r="J275" i="1"/>
  <c r="K275" i="1"/>
  <c r="M275" i="1"/>
  <c r="N275" i="1"/>
  <c r="R275" i="1"/>
  <c r="T275" i="1"/>
  <c r="L275" i="1"/>
  <c r="O275" i="1"/>
  <c r="P275" i="1"/>
  <c r="U275" i="1"/>
  <c r="V275" i="1"/>
  <c r="J276" i="1"/>
  <c r="K276" i="1"/>
  <c r="M276" i="1"/>
  <c r="N276" i="1"/>
  <c r="R276" i="1"/>
  <c r="T276" i="1"/>
  <c r="L276" i="1"/>
  <c r="O276" i="1"/>
  <c r="P276" i="1"/>
  <c r="U276" i="1"/>
  <c r="V276" i="1"/>
  <c r="J277" i="1"/>
  <c r="K277" i="1"/>
  <c r="M277" i="1"/>
  <c r="N277" i="1"/>
  <c r="R277" i="1"/>
  <c r="T277" i="1"/>
  <c r="L277" i="1"/>
  <c r="O277" i="1"/>
  <c r="P277" i="1"/>
  <c r="U277" i="1"/>
  <c r="V277" i="1"/>
  <c r="J278" i="1"/>
  <c r="K278" i="1"/>
  <c r="M278" i="1"/>
  <c r="N278" i="1"/>
  <c r="R278" i="1"/>
  <c r="T278" i="1"/>
  <c r="L278" i="1"/>
  <c r="O278" i="1"/>
  <c r="P278" i="1"/>
  <c r="U278" i="1"/>
  <c r="V278" i="1"/>
  <c r="J279" i="1"/>
  <c r="K279" i="1"/>
  <c r="M279" i="1"/>
  <c r="N279" i="1"/>
  <c r="R279" i="1"/>
  <c r="T279" i="1"/>
  <c r="L279" i="1"/>
  <c r="O279" i="1"/>
  <c r="P279" i="1"/>
  <c r="U279" i="1"/>
  <c r="V279" i="1"/>
  <c r="J280" i="1"/>
  <c r="K280" i="1"/>
  <c r="M280" i="1"/>
  <c r="N280" i="1"/>
  <c r="R280" i="1"/>
  <c r="T280" i="1"/>
  <c r="L280" i="1"/>
  <c r="O280" i="1"/>
  <c r="P280" i="1"/>
  <c r="U280" i="1"/>
  <c r="V280" i="1"/>
  <c r="J281" i="1"/>
  <c r="K281" i="1"/>
  <c r="M281" i="1"/>
  <c r="N281" i="1"/>
  <c r="R281" i="1"/>
  <c r="T281" i="1"/>
  <c r="L281" i="1"/>
  <c r="O281" i="1"/>
  <c r="P281" i="1"/>
  <c r="U281" i="1"/>
  <c r="V281" i="1"/>
  <c r="J282" i="1"/>
  <c r="K282" i="1"/>
  <c r="M282" i="1"/>
  <c r="N282" i="1"/>
  <c r="R282" i="1"/>
  <c r="T282" i="1"/>
  <c r="L282" i="1"/>
  <c r="O282" i="1"/>
  <c r="P282" i="1"/>
  <c r="U282" i="1"/>
  <c r="V282" i="1"/>
  <c r="J283" i="1"/>
  <c r="K283" i="1"/>
  <c r="M283" i="1"/>
  <c r="N283" i="1"/>
  <c r="R283" i="1"/>
  <c r="T283" i="1"/>
  <c r="L283" i="1"/>
  <c r="O283" i="1"/>
  <c r="P283" i="1"/>
  <c r="U283" i="1"/>
  <c r="V283" i="1"/>
  <c r="J284" i="1"/>
  <c r="K284" i="1"/>
  <c r="M284" i="1"/>
  <c r="N284" i="1"/>
  <c r="R284" i="1"/>
  <c r="T284" i="1"/>
  <c r="L284" i="1"/>
  <c r="O284" i="1"/>
  <c r="P284" i="1"/>
  <c r="U284" i="1"/>
  <c r="V284" i="1"/>
  <c r="J285" i="1"/>
  <c r="K285" i="1"/>
  <c r="M285" i="1"/>
  <c r="N285" i="1"/>
  <c r="R285" i="1"/>
  <c r="T285" i="1"/>
  <c r="L285" i="1"/>
  <c r="O285" i="1"/>
  <c r="P285" i="1"/>
  <c r="U285" i="1"/>
  <c r="V285" i="1"/>
  <c r="J286" i="1"/>
  <c r="K286" i="1"/>
  <c r="M286" i="1"/>
  <c r="N286" i="1"/>
  <c r="R286" i="1"/>
  <c r="T286" i="1"/>
  <c r="L286" i="1"/>
  <c r="O286" i="1"/>
  <c r="P286" i="1"/>
  <c r="U286" i="1"/>
  <c r="V286" i="1"/>
  <c r="J287" i="1"/>
  <c r="K287" i="1"/>
  <c r="M287" i="1"/>
  <c r="N287" i="1"/>
  <c r="R287" i="1"/>
  <c r="T287" i="1"/>
  <c r="L287" i="1"/>
  <c r="O287" i="1"/>
  <c r="P287" i="1"/>
  <c r="U287" i="1"/>
  <c r="V287" i="1"/>
  <c r="J288" i="1"/>
  <c r="K288" i="1"/>
  <c r="M288" i="1"/>
  <c r="N288" i="1"/>
  <c r="R288" i="1"/>
  <c r="T288" i="1"/>
  <c r="L288" i="1"/>
  <c r="O288" i="1"/>
  <c r="P288" i="1"/>
  <c r="U288" i="1"/>
  <c r="V288" i="1"/>
  <c r="J289" i="1"/>
  <c r="K289" i="1"/>
  <c r="M289" i="1"/>
  <c r="N289" i="1"/>
  <c r="R289" i="1"/>
  <c r="T289" i="1"/>
  <c r="L289" i="1"/>
  <c r="O289" i="1"/>
  <c r="P289" i="1"/>
  <c r="U289" i="1"/>
  <c r="V289" i="1"/>
  <c r="J290" i="1"/>
  <c r="K290" i="1"/>
  <c r="M290" i="1"/>
  <c r="N290" i="1"/>
  <c r="R290" i="1"/>
  <c r="T290" i="1"/>
  <c r="L290" i="1"/>
  <c r="O290" i="1"/>
  <c r="P290" i="1"/>
  <c r="U290" i="1"/>
  <c r="V290" i="1"/>
  <c r="J291" i="1"/>
  <c r="K291" i="1"/>
  <c r="M291" i="1"/>
  <c r="N291" i="1"/>
  <c r="R291" i="1"/>
  <c r="T291" i="1"/>
  <c r="L291" i="1"/>
  <c r="O291" i="1"/>
  <c r="P291" i="1"/>
  <c r="U291" i="1"/>
  <c r="V291" i="1"/>
  <c r="J292" i="1"/>
  <c r="K292" i="1"/>
  <c r="M292" i="1"/>
  <c r="N292" i="1"/>
  <c r="R292" i="1"/>
  <c r="T292" i="1"/>
  <c r="L292" i="1"/>
  <c r="O292" i="1"/>
  <c r="P292" i="1"/>
  <c r="U292" i="1"/>
  <c r="V292" i="1"/>
  <c r="J293" i="1"/>
  <c r="K293" i="1"/>
  <c r="M293" i="1"/>
  <c r="N293" i="1"/>
  <c r="R293" i="1"/>
  <c r="T293" i="1"/>
  <c r="L293" i="1"/>
  <c r="O293" i="1"/>
  <c r="P293" i="1"/>
  <c r="U293" i="1"/>
  <c r="V293" i="1"/>
  <c r="J294" i="1"/>
  <c r="K294" i="1"/>
  <c r="M294" i="1"/>
  <c r="N294" i="1"/>
  <c r="R294" i="1"/>
  <c r="T294" i="1"/>
  <c r="L294" i="1"/>
  <c r="O294" i="1"/>
  <c r="P294" i="1"/>
  <c r="U294" i="1"/>
  <c r="V294" i="1"/>
  <c r="J295" i="1"/>
  <c r="K295" i="1"/>
  <c r="M295" i="1"/>
  <c r="N295" i="1"/>
  <c r="R295" i="1"/>
  <c r="T295" i="1"/>
  <c r="L295" i="1"/>
  <c r="O295" i="1"/>
  <c r="P295" i="1"/>
  <c r="U295" i="1"/>
  <c r="V295" i="1"/>
  <c r="J296" i="1"/>
  <c r="K296" i="1"/>
  <c r="M296" i="1"/>
  <c r="N296" i="1"/>
  <c r="R296" i="1"/>
  <c r="T296" i="1"/>
  <c r="L296" i="1"/>
  <c r="O296" i="1"/>
  <c r="P296" i="1"/>
  <c r="U296" i="1"/>
  <c r="V296" i="1"/>
  <c r="J297" i="1"/>
  <c r="K297" i="1"/>
  <c r="M297" i="1"/>
  <c r="N297" i="1"/>
  <c r="R297" i="1"/>
  <c r="T297" i="1"/>
  <c r="L297" i="1"/>
  <c r="O297" i="1"/>
  <c r="P297" i="1"/>
  <c r="U297" i="1"/>
  <c r="V297" i="1"/>
  <c r="J298" i="1"/>
  <c r="K298" i="1"/>
  <c r="M298" i="1"/>
  <c r="N298" i="1"/>
  <c r="R298" i="1"/>
  <c r="T298" i="1"/>
  <c r="L298" i="1"/>
  <c r="O298" i="1"/>
  <c r="P298" i="1"/>
  <c r="U298" i="1"/>
  <c r="V298" i="1"/>
  <c r="J299" i="1"/>
  <c r="K299" i="1"/>
  <c r="M299" i="1"/>
  <c r="N299" i="1"/>
  <c r="R299" i="1"/>
  <c r="T299" i="1"/>
  <c r="L299" i="1"/>
  <c r="O299" i="1"/>
  <c r="P299" i="1"/>
  <c r="U299" i="1"/>
  <c r="V299" i="1"/>
  <c r="J300" i="1"/>
  <c r="K300" i="1"/>
  <c r="M300" i="1"/>
  <c r="N300" i="1"/>
  <c r="R300" i="1"/>
  <c r="T300" i="1"/>
  <c r="L300" i="1"/>
  <c r="O300" i="1"/>
  <c r="P300" i="1"/>
  <c r="U300" i="1"/>
  <c r="V300" i="1"/>
  <c r="J301" i="1"/>
  <c r="K301" i="1"/>
  <c r="M301" i="1"/>
  <c r="N301" i="1"/>
  <c r="R301" i="1"/>
  <c r="T301" i="1"/>
  <c r="L301" i="1"/>
  <c r="O301" i="1"/>
  <c r="P301" i="1"/>
  <c r="U301" i="1"/>
  <c r="V301" i="1"/>
  <c r="J302" i="1"/>
  <c r="K302" i="1"/>
  <c r="M302" i="1"/>
  <c r="N302" i="1"/>
  <c r="R302" i="1"/>
  <c r="T302" i="1"/>
  <c r="L302" i="1"/>
  <c r="O302" i="1"/>
  <c r="P302" i="1"/>
  <c r="U302" i="1"/>
  <c r="V302" i="1"/>
  <c r="J303" i="1"/>
  <c r="K303" i="1"/>
  <c r="M303" i="1"/>
  <c r="N303" i="1"/>
  <c r="R303" i="1"/>
  <c r="T303" i="1"/>
  <c r="L303" i="1"/>
  <c r="O303" i="1"/>
  <c r="P303" i="1"/>
  <c r="U303" i="1"/>
  <c r="V303" i="1"/>
  <c r="J304" i="1"/>
  <c r="K304" i="1"/>
  <c r="M304" i="1"/>
  <c r="N304" i="1"/>
  <c r="R304" i="1"/>
  <c r="T304" i="1"/>
  <c r="L304" i="1"/>
  <c r="O304" i="1"/>
  <c r="P304" i="1"/>
  <c r="U304" i="1"/>
  <c r="V304" i="1"/>
  <c r="J305" i="1"/>
  <c r="K305" i="1"/>
  <c r="M305" i="1"/>
  <c r="N305" i="1"/>
  <c r="R305" i="1"/>
  <c r="T305" i="1"/>
  <c r="L305" i="1"/>
  <c r="O305" i="1"/>
  <c r="P305" i="1"/>
  <c r="U305" i="1"/>
  <c r="V305" i="1"/>
  <c r="J306" i="1"/>
  <c r="K306" i="1"/>
  <c r="M306" i="1"/>
  <c r="N306" i="1"/>
  <c r="R306" i="1"/>
  <c r="T306" i="1"/>
  <c r="L306" i="1"/>
  <c r="O306" i="1"/>
  <c r="P306" i="1"/>
  <c r="U306" i="1"/>
  <c r="V306" i="1"/>
  <c r="J307" i="1"/>
  <c r="K307" i="1"/>
  <c r="M307" i="1"/>
  <c r="N307" i="1"/>
  <c r="R307" i="1"/>
  <c r="T307" i="1"/>
  <c r="L307" i="1"/>
  <c r="O307" i="1"/>
  <c r="P307" i="1"/>
  <c r="U307" i="1"/>
  <c r="V307" i="1"/>
  <c r="J308" i="1"/>
  <c r="K308" i="1"/>
  <c r="M308" i="1"/>
  <c r="N308" i="1"/>
  <c r="R308" i="1"/>
  <c r="T308" i="1"/>
  <c r="L308" i="1"/>
  <c r="O308" i="1"/>
  <c r="P308" i="1"/>
  <c r="U308" i="1"/>
  <c r="V308" i="1"/>
  <c r="J309" i="1"/>
  <c r="K309" i="1"/>
  <c r="M309" i="1"/>
  <c r="N309" i="1"/>
  <c r="R309" i="1"/>
  <c r="T309" i="1"/>
  <c r="L309" i="1"/>
  <c r="O309" i="1"/>
  <c r="P309" i="1"/>
  <c r="U309" i="1"/>
  <c r="V309" i="1"/>
  <c r="J310" i="1"/>
  <c r="K310" i="1"/>
  <c r="M310" i="1"/>
  <c r="N310" i="1"/>
  <c r="R310" i="1"/>
  <c r="T310" i="1"/>
  <c r="L310" i="1"/>
  <c r="O310" i="1"/>
  <c r="P310" i="1"/>
  <c r="U310" i="1"/>
  <c r="V310" i="1"/>
  <c r="J311" i="1"/>
  <c r="K311" i="1"/>
  <c r="M311" i="1"/>
  <c r="N311" i="1"/>
  <c r="R311" i="1"/>
  <c r="T311" i="1"/>
  <c r="L311" i="1"/>
  <c r="O311" i="1"/>
  <c r="P311" i="1"/>
  <c r="U311" i="1"/>
  <c r="V311" i="1"/>
  <c r="J312" i="1"/>
  <c r="K312" i="1"/>
  <c r="M312" i="1"/>
  <c r="N312" i="1"/>
  <c r="R312" i="1"/>
  <c r="T312" i="1"/>
  <c r="L312" i="1"/>
  <c r="O312" i="1"/>
  <c r="P312" i="1"/>
  <c r="U312" i="1"/>
  <c r="V312" i="1"/>
  <c r="J313" i="1"/>
  <c r="K313" i="1"/>
  <c r="M313" i="1"/>
  <c r="N313" i="1"/>
  <c r="R313" i="1"/>
  <c r="T313" i="1"/>
  <c r="L313" i="1"/>
  <c r="O313" i="1"/>
  <c r="P313" i="1"/>
  <c r="U313" i="1"/>
  <c r="V313" i="1"/>
  <c r="J314" i="1"/>
  <c r="K314" i="1"/>
  <c r="M314" i="1"/>
  <c r="N314" i="1"/>
  <c r="R314" i="1"/>
  <c r="T314" i="1"/>
  <c r="L314" i="1"/>
  <c r="O314" i="1"/>
  <c r="P314" i="1"/>
  <c r="U314" i="1"/>
  <c r="V314" i="1"/>
  <c r="J315" i="1"/>
  <c r="K315" i="1"/>
  <c r="M315" i="1"/>
  <c r="N315" i="1"/>
  <c r="R315" i="1"/>
  <c r="T315" i="1"/>
  <c r="L315" i="1"/>
  <c r="O315" i="1"/>
  <c r="P315" i="1"/>
  <c r="U315" i="1"/>
  <c r="V315" i="1"/>
  <c r="J316" i="1"/>
  <c r="K316" i="1"/>
  <c r="M316" i="1"/>
  <c r="N316" i="1"/>
  <c r="R316" i="1"/>
  <c r="T316" i="1"/>
  <c r="L316" i="1"/>
  <c r="O316" i="1"/>
  <c r="P316" i="1"/>
  <c r="U316" i="1"/>
  <c r="V316" i="1"/>
  <c r="J317" i="1"/>
  <c r="K317" i="1"/>
  <c r="M317" i="1"/>
  <c r="N317" i="1"/>
  <c r="R317" i="1"/>
  <c r="T317" i="1"/>
  <c r="L317" i="1"/>
  <c r="O317" i="1"/>
  <c r="P317" i="1"/>
  <c r="U317" i="1"/>
  <c r="V317" i="1"/>
  <c r="J318" i="1"/>
  <c r="K318" i="1"/>
  <c r="M318" i="1"/>
  <c r="N318" i="1"/>
  <c r="R318" i="1"/>
  <c r="T318" i="1"/>
  <c r="L318" i="1"/>
  <c r="O318" i="1"/>
  <c r="P318" i="1"/>
  <c r="U318" i="1"/>
  <c r="V318" i="1"/>
  <c r="J319" i="1"/>
  <c r="K319" i="1"/>
  <c r="M319" i="1"/>
  <c r="N319" i="1"/>
  <c r="R319" i="1"/>
  <c r="T319" i="1"/>
  <c r="L319" i="1"/>
  <c r="O319" i="1"/>
  <c r="P319" i="1"/>
  <c r="U319" i="1"/>
  <c r="V319" i="1"/>
  <c r="J320" i="1"/>
  <c r="K320" i="1"/>
  <c r="M320" i="1"/>
  <c r="N320" i="1"/>
  <c r="R320" i="1"/>
  <c r="T320" i="1"/>
  <c r="L320" i="1"/>
  <c r="O320" i="1"/>
  <c r="P320" i="1"/>
  <c r="U320" i="1"/>
  <c r="V320" i="1"/>
  <c r="J321" i="1"/>
  <c r="K321" i="1"/>
  <c r="M321" i="1"/>
  <c r="N321" i="1"/>
  <c r="R321" i="1"/>
  <c r="T321" i="1"/>
  <c r="L321" i="1"/>
  <c r="O321" i="1"/>
  <c r="P321" i="1"/>
  <c r="U321" i="1"/>
  <c r="V321" i="1"/>
  <c r="J322" i="1"/>
  <c r="K322" i="1"/>
  <c r="M322" i="1"/>
  <c r="N322" i="1"/>
  <c r="R322" i="1"/>
  <c r="T322" i="1"/>
  <c r="L322" i="1"/>
  <c r="O322" i="1"/>
  <c r="P322" i="1"/>
  <c r="U322" i="1"/>
  <c r="V322" i="1"/>
  <c r="J323" i="1"/>
  <c r="K323" i="1"/>
  <c r="M323" i="1"/>
  <c r="N323" i="1"/>
  <c r="R323" i="1"/>
  <c r="T323" i="1"/>
  <c r="L323" i="1"/>
  <c r="O323" i="1"/>
  <c r="P323" i="1"/>
  <c r="U323" i="1"/>
  <c r="V323" i="1"/>
  <c r="J324" i="1"/>
  <c r="K324" i="1"/>
  <c r="M324" i="1"/>
  <c r="N324" i="1"/>
  <c r="R324" i="1"/>
  <c r="T324" i="1"/>
  <c r="L324" i="1"/>
  <c r="O324" i="1"/>
  <c r="P324" i="1"/>
  <c r="U324" i="1"/>
  <c r="V324" i="1"/>
  <c r="J325" i="1"/>
  <c r="K325" i="1"/>
  <c r="M325" i="1"/>
  <c r="N325" i="1"/>
  <c r="R325" i="1"/>
  <c r="T325" i="1"/>
  <c r="L325" i="1"/>
  <c r="O325" i="1"/>
  <c r="P325" i="1"/>
  <c r="U325" i="1"/>
  <c r="V325" i="1"/>
  <c r="J326" i="1"/>
  <c r="K326" i="1"/>
  <c r="M326" i="1"/>
  <c r="N326" i="1"/>
  <c r="R326" i="1"/>
  <c r="T326" i="1"/>
  <c r="L326" i="1"/>
  <c r="O326" i="1"/>
  <c r="P326" i="1"/>
  <c r="U326" i="1"/>
  <c r="V326" i="1"/>
  <c r="J327" i="1"/>
  <c r="K327" i="1"/>
  <c r="M327" i="1"/>
  <c r="N327" i="1"/>
  <c r="R327" i="1"/>
  <c r="T327" i="1"/>
  <c r="L327" i="1"/>
  <c r="O327" i="1"/>
  <c r="P327" i="1"/>
  <c r="U327" i="1"/>
  <c r="V327" i="1"/>
  <c r="J328" i="1"/>
  <c r="K328" i="1"/>
  <c r="M328" i="1"/>
  <c r="N328" i="1"/>
  <c r="R328" i="1"/>
  <c r="T328" i="1"/>
  <c r="L328" i="1"/>
  <c r="O328" i="1"/>
  <c r="P328" i="1"/>
  <c r="U328" i="1"/>
  <c r="V328" i="1"/>
  <c r="J329" i="1"/>
  <c r="K329" i="1"/>
  <c r="M329" i="1"/>
  <c r="N329" i="1"/>
  <c r="R329" i="1"/>
  <c r="T329" i="1"/>
  <c r="L329" i="1"/>
  <c r="O329" i="1"/>
  <c r="P329" i="1"/>
  <c r="U329" i="1"/>
  <c r="V329" i="1"/>
  <c r="J330" i="1"/>
  <c r="K330" i="1"/>
  <c r="M330" i="1"/>
  <c r="N330" i="1"/>
  <c r="R330" i="1"/>
  <c r="T330" i="1"/>
  <c r="L330" i="1"/>
  <c r="O330" i="1"/>
  <c r="P330" i="1"/>
  <c r="U330" i="1"/>
  <c r="V330" i="1"/>
  <c r="J331" i="1"/>
  <c r="K331" i="1"/>
  <c r="M331" i="1"/>
  <c r="N331" i="1"/>
  <c r="R331" i="1"/>
  <c r="T331" i="1"/>
  <c r="L331" i="1"/>
  <c r="O331" i="1"/>
  <c r="P331" i="1"/>
  <c r="U331" i="1"/>
  <c r="V331" i="1"/>
  <c r="J332" i="1"/>
  <c r="K332" i="1"/>
  <c r="M332" i="1"/>
  <c r="N332" i="1"/>
  <c r="R332" i="1"/>
  <c r="T332" i="1"/>
  <c r="L332" i="1"/>
  <c r="O332" i="1"/>
  <c r="P332" i="1"/>
  <c r="U332" i="1"/>
  <c r="V332" i="1"/>
  <c r="J333" i="1"/>
  <c r="K333" i="1"/>
  <c r="M333" i="1"/>
  <c r="N333" i="1"/>
  <c r="R333" i="1"/>
  <c r="T333" i="1"/>
  <c r="L333" i="1"/>
  <c r="O333" i="1"/>
  <c r="P333" i="1"/>
  <c r="U333" i="1"/>
  <c r="V333" i="1"/>
  <c r="J334" i="1"/>
  <c r="K334" i="1"/>
  <c r="M334" i="1"/>
  <c r="N334" i="1"/>
  <c r="R334" i="1"/>
  <c r="T334" i="1"/>
  <c r="L334" i="1"/>
  <c r="O334" i="1"/>
  <c r="P334" i="1"/>
  <c r="U334" i="1"/>
  <c r="V334" i="1"/>
  <c r="J335" i="1"/>
  <c r="K335" i="1"/>
  <c r="M335" i="1"/>
  <c r="N335" i="1"/>
  <c r="R335" i="1"/>
  <c r="T335" i="1"/>
  <c r="L335" i="1"/>
  <c r="O335" i="1"/>
  <c r="P335" i="1"/>
  <c r="U335" i="1"/>
  <c r="V335" i="1"/>
  <c r="J336" i="1"/>
  <c r="K336" i="1"/>
  <c r="M336" i="1"/>
  <c r="N336" i="1"/>
  <c r="R336" i="1"/>
  <c r="T336" i="1"/>
  <c r="L336" i="1"/>
  <c r="O336" i="1"/>
  <c r="P336" i="1"/>
  <c r="U336" i="1"/>
  <c r="V336" i="1"/>
  <c r="J337" i="1"/>
  <c r="K337" i="1"/>
  <c r="M337" i="1"/>
  <c r="N337" i="1"/>
  <c r="R337" i="1"/>
  <c r="T337" i="1"/>
  <c r="L337" i="1"/>
  <c r="O337" i="1"/>
  <c r="P337" i="1"/>
  <c r="U337" i="1"/>
  <c r="V337" i="1"/>
  <c r="J338" i="1"/>
  <c r="K338" i="1"/>
  <c r="M338" i="1"/>
  <c r="N338" i="1"/>
  <c r="R338" i="1"/>
  <c r="T338" i="1"/>
  <c r="L338" i="1"/>
  <c r="O338" i="1"/>
  <c r="P338" i="1"/>
  <c r="U338" i="1"/>
  <c r="V338" i="1"/>
  <c r="J339" i="1"/>
  <c r="K339" i="1"/>
  <c r="M339" i="1"/>
  <c r="N339" i="1"/>
  <c r="R339" i="1"/>
  <c r="T339" i="1"/>
  <c r="L339" i="1"/>
  <c r="O339" i="1"/>
  <c r="P339" i="1"/>
  <c r="U339" i="1"/>
  <c r="V339" i="1"/>
  <c r="J340" i="1"/>
  <c r="K340" i="1"/>
  <c r="M340" i="1"/>
  <c r="N340" i="1"/>
  <c r="R340" i="1"/>
  <c r="T340" i="1"/>
  <c r="L340" i="1"/>
  <c r="O340" i="1"/>
  <c r="P340" i="1"/>
  <c r="U340" i="1"/>
  <c r="V340" i="1"/>
  <c r="J341" i="1"/>
  <c r="K341" i="1"/>
  <c r="M341" i="1"/>
  <c r="N341" i="1"/>
  <c r="R341" i="1"/>
  <c r="T341" i="1"/>
  <c r="L341" i="1"/>
  <c r="O341" i="1"/>
  <c r="P341" i="1"/>
  <c r="U341" i="1"/>
  <c r="V341" i="1"/>
  <c r="J342" i="1"/>
  <c r="K342" i="1"/>
  <c r="M342" i="1"/>
  <c r="N342" i="1"/>
  <c r="R342" i="1"/>
  <c r="T342" i="1"/>
  <c r="L342" i="1"/>
  <c r="O342" i="1"/>
  <c r="P342" i="1"/>
  <c r="U342" i="1"/>
  <c r="V342" i="1"/>
  <c r="J343" i="1"/>
  <c r="K343" i="1"/>
  <c r="M343" i="1"/>
  <c r="N343" i="1"/>
  <c r="R343" i="1"/>
  <c r="T343" i="1"/>
  <c r="L343" i="1"/>
  <c r="O343" i="1"/>
  <c r="P343" i="1"/>
  <c r="U343" i="1"/>
  <c r="V343" i="1"/>
  <c r="J344" i="1"/>
  <c r="K344" i="1"/>
  <c r="M344" i="1"/>
  <c r="N344" i="1"/>
  <c r="R344" i="1"/>
  <c r="T344" i="1"/>
  <c r="L344" i="1"/>
  <c r="O344" i="1"/>
  <c r="P344" i="1"/>
  <c r="U344" i="1"/>
  <c r="V344" i="1"/>
  <c r="J345" i="1"/>
  <c r="K345" i="1"/>
  <c r="M345" i="1"/>
  <c r="N345" i="1"/>
  <c r="R345" i="1"/>
  <c r="T345" i="1"/>
  <c r="L345" i="1"/>
  <c r="O345" i="1"/>
  <c r="P345" i="1"/>
  <c r="U345" i="1"/>
  <c r="V345" i="1"/>
  <c r="J346" i="1"/>
  <c r="K346" i="1"/>
  <c r="M346" i="1"/>
  <c r="N346" i="1"/>
  <c r="R346" i="1"/>
  <c r="T346" i="1"/>
  <c r="L346" i="1"/>
  <c r="O346" i="1"/>
  <c r="P346" i="1"/>
  <c r="U346" i="1"/>
  <c r="V346" i="1"/>
  <c r="J347" i="1"/>
  <c r="K347" i="1"/>
  <c r="M347" i="1"/>
  <c r="N347" i="1"/>
  <c r="R347" i="1"/>
  <c r="T347" i="1"/>
  <c r="L347" i="1"/>
  <c r="O347" i="1"/>
  <c r="P347" i="1"/>
  <c r="U347" i="1"/>
  <c r="V347" i="1"/>
  <c r="J348" i="1"/>
  <c r="K348" i="1"/>
  <c r="M348" i="1"/>
  <c r="N348" i="1"/>
  <c r="R348" i="1"/>
  <c r="T348" i="1"/>
  <c r="L348" i="1"/>
  <c r="O348" i="1"/>
  <c r="P348" i="1"/>
  <c r="U348" i="1"/>
  <c r="V348" i="1"/>
  <c r="J349" i="1"/>
  <c r="K349" i="1"/>
  <c r="M349" i="1"/>
  <c r="N349" i="1"/>
  <c r="R349" i="1"/>
  <c r="T349" i="1"/>
  <c r="L349" i="1"/>
  <c r="O349" i="1"/>
  <c r="P349" i="1"/>
  <c r="U349" i="1"/>
  <c r="V349" i="1"/>
  <c r="J350" i="1"/>
  <c r="K350" i="1"/>
  <c r="M350" i="1"/>
  <c r="N350" i="1"/>
  <c r="R350" i="1"/>
  <c r="T350" i="1"/>
  <c r="L350" i="1"/>
  <c r="O350" i="1"/>
  <c r="P350" i="1"/>
  <c r="U350" i="1"/>
  <c r="V350" i="1"/>
  <c r="J351" i="1"/>
  <c r="K351" i="1"/>
  <c r="M351" i="1"/>
  <c r="N351" i="1"/>
  <c r="R351" i="1"/>
  <c r="T351" i="1"/>
  <c r="L351" i="1"/>
  <c r="O351" i="1"/>
  <c r="P351" i="1"/>
  <c r="U351" i="1"/>
  <c r="V351" i="1"/>
  <c r="J352" i="1"/>
  <c r="K352" i="1"/>
  <c r="M352" i="1"/>
  <c r="N352" i="1"/>
  <c r="R352" i="1"/>
  <c r="T352" i="1"/>
  <c r="L352" i="1"/>
  <c r="O352" i="1"/>
  <c r="P352" i="1"/>
  <c r="U352" i="1"/>
  <c r="V352" i="1"/>
  <c r="J353" i="1"/>
  <c r="K353" i="1"/>
  <c r="M353" i="1"/>
  <c r="N353" i="1"/>
  <c r="R353" i="1"/>
  <c r="T353" i="1"/>
  <c r="L353" i="1"/>
  <c r="O353" i="1"/>
  <c r="P353" i="1"/>
  <c r="U353" i="1"/>
  <c r="V353" i="1"/>
  <c r="J354" i="1"/>
  <c r="K354" i="1"/>
  <c r="M354" i="1"/>
  <c r="N354" i="1"/>
  <c r="R354" i="1"/>
  <c r="T354" i="1"/>
  <c r="L354" i="1"/>
  <c r="O354" i="1"/>
  <c r="P354" i="1"/>
  <c r="U354" i="1"/>
  <c r="V354" i="1"/>
  <c r="J355" i="1"/>
  <c r="K355" i="1"/>
  <c r="M355" i="1"/>
  <c r="N355" i="1"/>
  <c r="R355" i="1"/>
  <c r="T355" i="1"/>
  <c r="L355" i="1"/>
  <c r="O355" i="1"/>
  <c r="P355" i="1"/>
  <c r="U355" i="1"/>
  <c r="V355" i="1"/>
  <c r="J356" i="1"/>
  <c r="K356" i="1"/>
  <c r="M356" i="1"/>
  <c r="N356" i="1"/>
  <c r="R356" i="1"/>
  <c r="T356" i="1"/>
  <c r="L356" i="1"/>
  <c r="O356" i="1"/>
  <c r="P356" i="1"/>
  <c r="U356" i="1"/>
  <c r="V356" i="1"/>
  <c r="J357" i="1"/>
  <c r="K357" i="1"/>
  <c r="M357" i="1"/>
  <c r="N357" i="1"/>
  <c r="R357" i="1"/>
  <c r="T357" i="1"/>
  <c r="L357" i="1"/>
  <c r="O357" i="1"/>
  <c r="P357" i="1"/>
  <c r="U357" i="1"/>
  <c r="V357" i="1"/>
  <c r="J358" i="1"/>
  <c r="K358" i="1"/>
  <c r="M358" i="1"/>
  <c r="N358" i="1"/>
  <c r="R358" i="1"/>
  <c r="T358" i="1"/>
  <c r="L358" i="1"/>
  <c r="O358" i="1"/>
  <c r="P358" i="1"/>
  <c r="U358" i="1"/>
  <c r="V358" i="1"/>
  <c r="J359" i="1"/>
  <c r="K359" i="1"/>
  <c r="M359" i="1"/>
  <c r="N359" i="1"/>
  <c r="R359" i="1"/>
  <c r="T359" i="1"/>
  <c r="L359" i="1"/>
  <c r="O359" i="1"/>
  <c r="P359" i="1"/>
  <c r="U359" i="1"/>
  <c r="V359" i="1"/>
  <c r="J360" i="1"/>
  <c r="K360" i="1"/>
  <c r="M360" i="1"/>
  <c r="N360" i="1"/>
  <c r="R360" i="1"/>
  <c r="T360" i="1"/>
  <c r="L360" i="1"/>
  <c r="O360" i="1"/>
  <c r="P360" i="1"/>
  <c r="U360" i="1"/>
  <c r="V360" i="1"/>
  <c r="J361" i="1"/>
  <c r="K361" i="1"/>
  <c r="M361" i="1"/>
  <c r="N361" i="1"/>
  <c r="R361" i="1"/>
  <c r="T361" i="1"/>
  <c r="L361" i="1"/>
  <c r="O361" i="1"/>
  <c r="P361" i="1"/>
  <c r="U361" i="1"/>
  <c r="V361" i="1"/>
  <c r="J362" i="1"/>
  <c r="K362" i="1"/>
  <c r="M362" i="1"/>
  <c r="N362" i="1"/>
  <c r="R362" i="1"/>
  <c r="T362" i="1"/>
  <c r="L362" i="1"/>
  <c r="O362" i="1"/>
  <c r="P362" i="1"/>
  <c r="U362" i="1"/>
  <c r="V362" i="1"/>
  <c r="J363" i="1"/>
  <c r="K363" i="1"/>
  <c r="M363" i="1"/>
  <c r="N363" i="1"/>
  <c r="R363" i="1"/>
  <c r="T363" i="1"/>
  <c r="L363" i="1"/>
  <c r="O363" i="1"/>
  <c r="P363" i="1"/>
  <c r="U363" i="1"/>
  <c r="V363" i="1"/>
  <c r="J364" i="1"/>
  <c r="K364" i="1"/>
  <c r="M364" i="1"/>
  <c r="N364" i="1"/>
  <c r="R364" i="1"/>
  <c r="T364" i="1"/>
  <c r="L364" i="1"/>
  <c r="O364" i="1"/>
  <c r="P364" i="1"/>
  <c r="U364" i="1"/>
  <c r="V364" i="1"/>
  <c r="J365" i="1"/>
  <c r="K365" i="1"/>
  <c r="M365" i="1"/>
  <c r="N365" i="1"/>
  <c r="R365" i="1"/>
  <c r="T365" i="1"/>
  <c r="L365" i="1"/>
  <c r="O365" i="1"/>
  <c r="P365" i="1"/>
  <c r="U365" i="1"/>
  <c r="V365" i="1"/>
  <c r="J366" i="1"/>
  <c r="K366" i="1"/>
  <c r="M366" i="1"/>
  <c r="N366" i="1"/>
  <c r="R366" i="1"/>
  <c r="T366" i="1"/>
  <c r="L366" i="1"/>
  <c r="O366" i="1"/>
  <c r="P366" i="1"/>
  <c r="U366" i="1"/>
  <c r="V366" i="1"/>
  <c r="J367" i="1"/>
  <c r="K367" i="1"/>
  <c r="M367" i="1"/>
  <c r="N367" i="1"/>
  <c r="R367" i="1"/>
  <c r="T367" i="1"/>
  <c r="L367" i="1"/>
  <c r="O367" i="1"/>
  <c r="P367" i="1"/>
  <c r="U367" i="1"/>
  <c r="V367" i="1"/>
  <c r="J368" i="1"/>
  <c r="K368" i="1"/>
  <c r="M368" i="1"/>
  <c r="N368" i="1"/>
  <c r="R368" i="1"/>
  <c r="T368" i="1"/>
  <c r="L368" i="1"/>
  <c r="O368" i="1"/>
  <c r="P368" i="1"/>
  <c r="U368" i="1"/>
  <c r="V368" i="1"/>
  <c r="J369" i="1"/>
  <c r="K369" i="1"/>
  <c r="M369" i="1"/>
  <c r="N369" i="1"/>
  <c r="R369" i="1"/>
  <c r="T369" i="1"/>
  <c r="L369" i="1"/>
  <c r="O369" i="1"/>
  <c r="P369" i="1"/>
  <c r="U369" i="1"/>
  <c r="V369" i="1"/>
  <c r="J370" i="1"/>
  <c r="K370" i="1"/>
  <c r="M370" i="1"/>
  <c r="N370" i="1"/>
  <c r="R370" i="1"/>
  <c r="T370" i="1"/>
  <c r="L370" i="1"/>
  <c r="O370" i="1"/>
  <c r="P370" i="1"/>
  <c r="U370" i="1"/>
  <c r="V370" i="1"/>
  <c r="J371" i="1"/>
  <c r="K371" i="1"/>
  <c r="M371" i="1"/>
  <c r="N371" i="1"/>
  <c r="R371" i="1"/>
  <c r="T371" i="1"/>
  <c r="L371" i="1"/>
  <c r="O371" i="1"/>
  <c r="P371" i="1"/>
  <c r="U371" i="1"/>
  <c r="V371" i="1"/>
  <c r="J372" i="1"/>
  <c r="K372" i="1"/>
  <c r="M372" i="1"/>
  <c r="N372" i="1"/>
  <c r="R372" i="1"/>
  <c r="T372" i="1"/>
  <c r="L372" i="1"/>
  <c r="O372" i="1"/>
  <c r="P372" i="1"/>
  <c r="U372" i="1"/>
  <c r="V372" i="1"/>
  <c r="J373" i="1"/>
  <c r="K373" i="1"/>
  <c r="M373" i="1"/>
  <c r="N373" i="1"/>
  <c r="R373" i="1"/>
  <c r="T373" i="1"/>
  <c r="L373" i="1"/>
  <c r="O373" i="1"/>
  <c r="P373" i="1"/>
  <c r="U373" i="1"/>
  <c r="V373" i="1"/>
  <c r="J374" i="1"/>
  <c r="K374" i="1"/>
  <c r="M374" i="1"/>
  <c r="N374" i="1"/>
  <c r="R374" i="1"/>
  <c r="T374" i="1"/>
  <c r="L374" i="1"/>
  <c r="O374" i="1"/>
  <c r="P374" i="1"/>
  <c r="U374" i="1"/>
  <c r="V374" i="1"/>
  <c r="J375" i="1"/>
  <c r="K375" i="1"/>
  <c r="M375" i="1"/>
  <c r="N375" i="1"/>
  <c r="R375" i="1"/>
  <c r="T375" i="1"/>
  <c r="L375" i="1"/>
  <c r="O375" i="1"/>
  <c r="P375" i="1"/>
  <c r="U375" i="1"/>
  <c r="V375" i="1"/>
  <c r="J376" i="1"/>
  <c r="K376" i="1"/>
  <c r="M376" i="1"/>
  <c r="N376" i="1"/>
  <c r="R376" i="1"/>
  <c r="T376" i="1"/>
  <c r="L376" i="1"/>
  <c r="O376" i="1"/>
  <c r="P376" i="1"/>
  <c r="U376" i="1"/>
  <c r="V376" i="1"/>
  <c r="J377" i="1"/>
  <c r="K377" i="1"/>
  <c r="M377" i="1"/>
  <c r="N377" i="1"/>
  <c r="R377" i="1"/>
  <c r="T377" i="1"/>
  <c r="L377" i="1"/>
  <c r="O377" i="1"/>
  <c r="P377" i="1"/>
  <c r="U377" i="1"/>
  <c r="V377" i="1"/>
  <c r="J378" i="1"/>
  <c r="K378" i="1"/>
  <c r="M378" i="1"/>
  <c r="N378" i="1"/>
  <c r="R378" i="1"/>
  <c r="T378" i="1"/>
  <c r="L378" i="1"/>
  <c r="O378" i="1"/>
  <c r="P378" i="1"/>
  <c r="U378" i="1"/>
  <c r="V378" i="1"/>
  <c r="J379" i="1"/>
  <c r="K379" i="1"/>
  <c r="M379" i="1"/>
  <c r="N379" i="1"/>
  <c r="R379" i="1"/>
  <c r="T379" i="1"/>
  <c r="L379" i="1"/>
  <c r="O379" i="1"/>
  <c r="P379" i="1"/>
  <c r="U379" i="1"/>
  <c r="V379" i="1"/>
  <c r="J380" i="1"/>
  <c r="K380" i="1"/>
  <c r="M380" i="1"/>
  <c r="N380" i="1"/>
  <c r="R380" i="1"/>
  <c r="T380" i="1"/>
  <c r="L380" i="1"/>
  <c r="O380" i="1"/>
  <c r="P380" i="1"/>
  <c r="U380" i="1"/>
  <c r="V380" i="1"/>
  <c r="J381" i="1"/>
  <c r="K381" i="1"/>
  <c r="M381" i="1"/>
  <c r="N381" i="1"/>
  <c r="R381" i="1"/>
  <c r="T381" i="1"/>
  <c r="L381" i="1"/>
  <c r="O381" i="1"/>
  <c r="P381" i="1"/>
  <c r="U381" i="1"/>
  <c r="V381" i="1"/>
  <c r="J382" i="1"/>
  <c r="K382" i="1"/>
  <c r="M382" i="1"/>
  <c r="N382" i="1"/>
  <c r="R382" i="1"/>
  <c r="T382" i="1"/>
  <c r="L382" i="1"/>
  <c r="O382" i="1"/>
  <c r="P382" i="1"/>
  <c r="U382" i="1"/>
  <c r="V382" i="1"/>
  <c r="J383" i="1"/>
  <c r="K383" i="1"/>
  <c r="M383" i="1"/>
  <c r="N383" i="1"/>
  <c r="R383" i="1"/>
  <c r="T383" i="1"/>
  <c r="L383" i="1"/>
  <c r="O383" i="1"/>
  <c r="P383" i="1"/>
  <c r="U383" i="1"/>
  <c r="V383" i="1"/>
  <c r="J384" i="1"/>
  <c r="K384" i="1"/>
  <c r="M384" i="1"/>
  <c r="N384" i="1"/>
  <c r="R384" i="1"/>
  <c r="T384" i="1"/>
  <c r="L384" i="1"/>
  <c r="O384" i="1"/>
  <c r="P384" i="1"/>
  <c r="U384" i="1"/>
  <c r="V384" i="1"/>
  <c r="J385" i="1"/>
  <c r="K385" i="1"/>
  <c r="M385" i="1"/>
  <c r="N385" i="1"/>
  <c r="R385" i="1"/>
  <c r="T385" i="1"/>
  <c r="L385" i="1"/>
  <c r="O385" i="1"/>
  <c r="P385" i="1"/>
  <c r="U385" i="1"/>
  <c r="V385" i="1"/>
  <c r="J386" i="1"/>
  <c r="K386" i="1"/>
  <c r="M386" i="1"/>
  <c r="N386" i="1"/>
  <c r="R386" i="1"/>
  <c r="T386" i="1"/>
  <c r="L386" i="1"/>
  <c r="O386" i="1"/>
  <c r="P386" i="1"/>
  <c r="U386" i="1"/>
  <c r="V386" i="1"/>
  <c r="J387" i="1"/>
  <c r="K387" i="1"/>
  <c r="M387" i="1"/>
  <c r="N387" i="1"/>
  <c r="R387" i="1"/>
  <c r="T387" i="1"/>
  <c r="L387" i="1"/>
  <c r="O387" i="1"/>
  <c r="P387" i="1"/>
  <c r="U387" i="1"/>
  <c r="V387" i="1"/>
  <c r="J388" i="1"/>
  <c r="K388" i="1"/>
  <c r="M388" i="1"/>
  <c r="N388" i="1"/>
  <c r="R388" i="1"/>
  <c r="T388" i="1"/>
  <c r="L388" i="1"/>
  <c r="O388" i="1"/>
  <c r="P388" i="1"/>
  <c r="U388" i="1"/>
  <c r="V388" i="1"/>
  <c r="J389" i="1"/>
  <c r="K389" i="1"/>
  <c r="M389" i="1"/>
  <c r="N389" i="1"/>
  <c r="R389" i="1"/>
  <c r="T389" i="1"/>
  <c r="L389" i="1"/>
  <c r="O389" i="1"/>
  <c r="P389" i="1"/>
  <c r="U389" i="1"/>
  <c r="V389" i="1"/>
  <c r="J390" i="1"/>
  <c r="K390" i="1"/>
  <c r="M390" i="1"/>
  <c r="N390" i="1"/>
  <c r="R390" i="1"/>
  <c r="T390" i="1"/>
  <c r="L390" i="1"/>
  <c r="O390" i="1"/>
  <c r="P390" i="1"/>
  <c r="U390" i="1"/>
  <c r="V390" i="1"/>
  <c r="J391" i="1"/>
  <c r="K391" i="1"/>
  <c r="M391" i="1"/>
  <c r="N391" i="1"/>
  <c r="R391" i="1"/>
  <c r="T391" i="1"/>
  <c r="L391" i="1"/>
  <c r="O391" i="1"/>
  <c r="P391" i="1"/>
  <c r="U391" i="1"/>
  <c r="V391" i="1"/>
  <c r="J392" i="1"/>
  <c r="K392" i="1"/>
  <c r="M392" i="1"/>
  <c r="N392" i="1"/>
  <c r="R392" i="1"/>
  <c r="T392" i="1"/>
  <c r="L392" i="1"/>
  <c r="O392" i="1"/>
  <c r="P392" i="1"/>
  <c r="U392" i="1"/>
  <c r="V392" i="1"/>
  <c r="J393" i="1"/>
  <c r="K393" i="1"/>
  <c r="M393" i="1"/>
  <c r="N393" i="1"/>
  <c r="R393" i="1"/>
  <c r="T393" i="1"/>
  <c r="L393" i="1"/>
  <c r="O393" i="1"/>
  <c r="P393" i="1"/>
  <c r="U393" i="1"/>
  <c r="V393" i="1"/>
  <c r="J394" i="1"/>
  <c r="K394" i="1"/>
  <c r="M394" i="1"/>
  <c r="N394" i="1"/>
  <c r="R394" i="1"/>
  <c r="T394" i="1"/>
  <c r="L394" i="1"/>
  <c r="O394" i="1"/>
  <c r="P394" i="1"/>
  <c r="U394" i="1"/>
  <c r="V394" i="1"/>
  <c r="J395" i="1"/>
  <c r="K395" i="1"/>
  <c r="M395" i="1"/>
  <c r="N395" i="1"/>
  <c r="R395" i="1"/>
  <c r="T395" i="1"/>
  <c r="L395" i="1"/>
  <c r="O395" i="1"/>
  <c r="P395" i="1"/>
  <c r="U395" i="1"/>
  <c r="V395" i="1"/>
  <c r="J396" i="1"/>
  <c r="K396" i="1"/>
  <c r="M396" i="1"/>
  <c r="N396" i="1"/>
  <c r="R396" i="1"/>
  <c r="T396" i="1"/>
  <c r="L396" i="1"/>
  <c r="O396" i="1"/>
  <c r="P396" i="1"/>
  <c r="U396" i="1"/>
  <c r="V396" i="1"/>
  <c r="J397" i="1"/>
  <c r="K397" i="1"/>
  <c r="M397" i="1"/>
  <c r="N397" i="1"/>
  <c r="R397" i="1"/>
  <c r="T397" i="1"/>
  <c r="L397" i="1"/>
  <c r="O397" i="1"/>
  <c r="P397" i="1"/>
  <c r="U397" i="1"/>
  <c r="V397" i="1"/>
  <c r="J398" i="1"/>
  <c r="K398" i="1"/>
  <c r="M398" i="1"/>
  <c r="N398" i="1"/>
  <c r="R398" i="1"/>
  <c r="T398" i="1"/>
  <c r="L398" i="1"/>
  <c r="O398" i="1"/>
  <c r="P398" i="1"/>
  <c r="U398" i="1"/>
  <c r="V398" i="1"/>
  <c r="J399" i="1"/>
  <c r="K399" i="1"/>
  <c r="M399" i="1"/>
  <c r="N399" i="1"/>
  <c r="R399" i="1"/>
  <c r="T399" i="1"/>
  <c r="L399" i="1"/>
  <c r="O399" i="1"/>
  <c r="P399" i="1"/>
  <c r="U399" i="1"/>
  <c r="V399" i="1"/>
  <c r="J400" i="1"/>
  <c r="K400" i="1"/>
  <c r="M400" i="1"/>
  <c r="N400" i="1"/>
  <c r="R400" i="1"/>
  <c r="T400" i="1"/>
  <c r="L400" i="1"/>
  <c r="O400" i="1"/>
  <c r="P400" i="1"/>
  <c r="U400" i="1"/>
  <c r="V400" i="1"/>
  <c r="J401" i="1"/>
  <c r="K401" i="1"/>
  <c r="M401" i="1"/>
  <c r="N401" i="1"/>
  <c r="R401" i="1"/>
  <c r="T401" i="1"/>
  <c r="L401" i="1"/>
  <c r="O401" i="1"/>
  <c r="P401" i="1"/>
  <c r="U401" i="1"/>
  <c r="V401" i="1"/>
  <c r="J402" i="1"/>
  <c r="K402" i="1"/>
  <c r="M402" i="1"/>
  <c r="N402" i="1"/>
  <c r="R402" i="1"/>
  <c r="T402" i="1"/>
  <c r="L402" i="1"/>
  <c r="O402" i="1"/>
  <c r="P402" i="1"/>
  <c r="U402" i="1"/>
  <c r="V402" i="1"/>
  <c r="J403" i="1"/>
  <c r="K403" i="1"/>
  <c r="M403" i="1"/>
  <c r="N403" i="1"/>
  <c r="R403" i="1"/>
  <c r="T403" i="1"/>
  <c r="L403" i="1"/>
  <c r="O403" i="1"/>
  <c r="P403" i="1"/>
  <c r="U403" i="1"/>
  <c r="V403" i="1"/>
  <c r="J404" i="1"/>
  <c r="K404" i="1"/>
  <c r="M404" i="1"/>
  <c r="N404" i="1"/>
  <c r="R404" i="1"/>
  <c r="T404" i="1"/>
  <c r="L404" i="1"/>
  <c r="O404" i="1"/>
  <c r="P404" i="1"/>
  <c r="U404" i="1"/>
  <c r="V404" i="1"/>
  <c r="J405" i="1"/>
  <c r="K405" i="1"/>
  <c r="M405" i="1"/>
  <c r="N405" i="1"/>
  <c r="R405" i="1"/>
  <c r="T405" i="1"/>
  <c r="L405" i="1"/>
  <c r="O405" i="1"/>
  <c r="P405" i="1"/>
  <c r="U405" i="1"/>
  <c r="V405" i="1"/>
  <c r="J406" i="1"/>
  <c r="K406" i="1"/>
  <c r="M406" i="1"/>
  <c r="N406" i="1"/>
  <c r="R406" i="1"/>
  <c r="T406" i="1"/>
  <c r="L406" i="1"/>
  <c r="O406" i="1"/>
  <c r="P406" i="1"/>
  <c r="U406" i="1"/>
  <c r="V406" i="1"/>
  <c r="J407" i="1"/>
  <c r="K407" i="1"/>
  <c r="M407" i="1"/>
  <c r="N407" i="1"/>
  <c r="R407" i="1"/>
  <c r="T407" i="1"/>
  <c r="L407" i="1"/>
  <c r="O407" i="1"/>
  <c r="P407" i="1"/>
  <c r="U407" i="1"/>
  <c r="V407" i="1"/>
  <c r="J408" i="1"/>
  <c r="K408" i="1"/>
  <c r="M408" i="1"/>
  <c r="N408" i="1"/>
  <c r="R408" i="1"/>
  <c r="T408" i="1"/>
  <c r="L408" i="1"/>
  <c r="O408" i="1"/>
  <c r="P408" i="1"/>
  <c r="U408" i="1"/>
  <c r="V408" i="1"/>
  <c r="J409" i="1"/>
  <c r="K409" i="1"/>
  <c r="M409" i="1"/>
  <c r="N409" i="1"/>
  <c r="R409" i="1"/>
  <c r="T409" i="1"/>
  <c r="L409" i="1"/>
  <c r="O409" i="1"/>
  <c r="P409" i="1"/>
  <c r="U409" i="1"/>
  <c r="V409" i="1"/>
  <c r="J410" i="1"/>
  <c r="K410" i="1"/>
  <c r="M410" i="1"/>
  <c r="N410" i="1"/>
  <c r="R410" i="1"/>
  <c r="T410" i="1"/>
  <c r="L410" i="1"/>
  <c r="O410" i="1"/>
  <c r="P410" i="1"/>
  <c r="U410" i="1"/>
  <c r="V410" i="1"/>
  <c r="J411" i="1"/>
  <c r="K411" i="1"/>
  <c r="M411" i="1"/>
  <c r="N411" i="1"/>
  <c r="R411" i="1"/>
  <c r="T411" i="1"/>
  <c r="L411" i="1"/>
  <c r="O411" i="1"/>
  <c r="P411" i="1"/>
  <c r="U411" i="1"/>
  <c r="V411" i="1"/>
  <c r="J412" i="1"/>
  <c r="K412" i="1"/>
  <c r="M412" i="1"/>
  <c r="N412" i="1"/>
  <c r="R412" i="1"/>
  <c r="T412" i="1"/>
  <c r="L412" i="1"/>
  <c r="O412" i="1"/>
  <c r="P412" i="1"/>
  <c r="U412" i="1"/>
  <c r="V412" i="1"/>
  <c r="J413" i="1"/>
  <c r="K413" i="1"/>
  <c r="M413" i="1"/>
  <c r="N413" i="1"/>
  <c r="R413" i="1"/>
  <c r="T413" i="1"/>
  <c r="L413" i="1"/>
  <c r="O413" i="1"/>
  <c r="P413" i="1"/>
  <c r="U413" i="1"/>
  <c r="V413" i="1"/>
  <c r="J414" i="1"/>
  <c r="K414" i="1"/>
  <c r="M414" i="1"/>
  <c r="N414" i="1"/>
  <c r="R414" i="1"/>
  <c r="T414" i="1"/>
  <c r="L414" i="1"/>
  <c r="O414" i="1"/>
  <c r="P414" i="1"/>
  <c r="U414" i="1"/>
  <c r="V414" i="1"/>
  <c r="J415" i="1"/>
  <c r="K415" i="1"/>
  <c r="M415" i="1"/>
  <c r="N415" i="1"/>
  <c r="R415" i="1"/>
  <c r="T415" i="1"/>
  <c r="L415" i="1"/>
  <c r="O415" i="1"/>
  <c r="P415" i="1"/>
  <c r="U415" i="1"/>
  <c r="V415" i="1"/>
  <c r="J416" i="1"/>
  <c r="K416" i="1"/>
  <c r="M416" i="1"/>
  <c r="N416" i="1"/>
  <c r="R416" i="1"/>
  <c r="T416" i="1"/>
  <c r="L416" i="1"/>
  <c r="O416" i="1"/>
  <c r="P416" i="1"/>
  <c r="U416" i="1"/>
  <c r="V416" i="1"/>
  <c r="J417" i="1"/>
  <c r="K417" i="1"/>
  <c r="M417" i="1"/>
  <c r="N417" i="1"/>
  <c r="R417" i="1"/>
  <c r="T417" i="1"/>
  <c r="L417" i="1"/>
  <c r="O417" i="1"/>
  <c r="P417" i="1"/>
  <c r="U417" i="1"/>
  <c r="V417" i="1"/>
  <c r="J418" i="1"/>
  <c r="K418" i="1"/>
  <c r="M418" i="1"/>
  <c r="N418" i="1"/>
  <c r="R418" i="1"/>
  <c r="T418" i="1"/>
  <c r="L418" i="1"/>
  <c r="O418" i="1"/>
  <c r="P418" i="1"/>
  <c r="U418" i="1"/>
  <c r="V418" i="1"/>
  <c r="J419" i="1"/>
  <c r="K419" i="1"/>
  <c r="M419" i="1"/>
  <c r="N419" i="1"/>
  <c r="R419" i="1"/>
  <c r="T419" i="1"/>
  <c r="L419" i="1"/>
  <c r="O419" i="1"/>
  <c r="P419" i="1"/>
  <c r="U419" i="1"/>
  <c r="V419" i="1"/>
  <c r="J420" i="1"/>
  <c r="K420" i="1"/>
  <c r="M420" i="1"/>
  <c r="N420" i="1"/>
  <c r="R420" i="1"/>
  <c r="T420" i="1"/>
  <c r="L420" i="1"/>
  <c r="O420" i="1"/>
  <c r="P420" i="1"/>
  <c r="U420" i="1"/>
  <c r="V420" i="1"/>
  <c r="J421" i="1"/>
  <c r="K421" i="1"/>
  <c r="M421" i="1"/>
  <c r="N421" i="1"/>
  <c r="R421" i="1"/>
  <c r="T421" i="1"/>
  <c r="L421" i="1"/>
  <c r="O421" i="1"/>
  <c r="P421" i="1"/>
  <c r="U421" i="1"/>
  <c r="V421" i="1"/>
  <c r="J422" i="1"/>
  <c r="K422" i="1"/>
  <c r="M422" i="1"/>
  <c r="N422" i="1"/>
  <c r="R422" i="1"/>
  <c r="T422" i="1"/>
  <c r="L422" i="1"/>
  <c r="O422" i="1"/>
  <c r="P422" i="1"/>
  <c r="U422" i="1"/>
  <c r="V422" i="1"/>
  <c r="J423" i="1"/>
  <c r="K423" i="1"/>
  <c r="M423" i="1"/>
  <c r="N423" i="1"/>
  <c r="R423" i="1"/>
  <c r="T423" i="1"/>
  <c r="L423" i="1"/>
  <c r="O423" i="1"/>
  <c r="P423" i="1"/>
  <c r="U423" i="1"/>
  <c r="V423" i="1"/>
  <c r="J424" i="1"/>
  <c r="K424" i="1"/>
  <c r="M424" i="1"/>
  <c r="N424" i="1"/>
  <c r="R424" i="1"/>
  <c r="T424" i="1"/>
  <c r="L424" i="1"/>
  <c r="O424" i="1"/>
  <c r="P424" i="1"/>
  <c r="U424" i="1"/>
  <c r="V424" i="1"/>
  <c r="J425" i="1"/>
  <c r="K425" i="1"/>
  <c r="M425" i="1"/>
  <c r="N425" i="1"/>
  <c r="R425" i="1"/>
  <c r="T425" i="1"/>
  <c r="L425" i="1"/>
  <c r="O425" i="1"/>
  <c r="P425" i="1"/>
  <c r="U425" i="1"/>
  <c r="V425" i="1"/>
  <c r="J426" i="1"/>
  <c r="K426" i="1"/>
  <c r="M426" i="1"/>
  <c r="N426" i="1"/>
  <c r="R426" i="1"/>
  <c r="T426" i="1"/>
  <c r="L426" i="1"/>
  <c r="O426" i="1"/>
  <c r="P426" i="1"/>
  <c r="U426" i="1"/>
  <c r="V426" i="1"/>
  <c r="J427" i="1"/>
  <c r="K427" i="1"/>
  <c r="M427" i="1"/>
  <c r="N427" i="1"/>
  <c r="R427" i="1"/>
  <c r="T427" i="1"/>
  <c r="L427" i="1"/>
  <c r="O427" i="1"/>
  <c r="P427" i="1"/>
  <c r="U427" i="1"/>
  <c r="V427" i="1"/>
  <c r="J428" i="1"/>
  <c r="K428" i="1"/>
  <c r="M428" i="1"/>
  <c r="N428" i="1"/>
  <c r="R428" i="1"/>
  <c r="T428" i="1"/>
  <c r="L428" i="1"/>
  <c r="O428" i="1"/>
  <c r="P428" i="1"/>
  <c r="U428" i="1"/>
  <c r="V428" i="1"/>
  <c r="J429" i="1"/>
  <c r="K429" i="1"/>
  <c r="M429" i="1"/>
  <c r="N429" i="1"/>
  <c r="R429" i="1"/>
  <c r="T429" i="1"/>
  <c r="L429" i="1"/>
  <c r="O429" i="1"/>
  <c r="P429" i="1"/>
  <c r="U429" i="1"/>
  <c r="V429" i="1"/>
  <c r="J430" i="1"/>
  <c r="K430" i="1"/>
  <c r="M430" i="1"/>
  <c r="N430" i="1"/>
  <c r="R430" i="1"/>
  <c r="T430" i="1"/>
  <c r="L430" i="1"/>
  <c r="O430" i="1"/>
  <c r="P430" i="1"/>
  <c r="U430" i="1"/>
  <c r="V430" i="1"/>
  <c r="J431" i="1"/>
  <c r="K431" i="1"/>
  <c r="M431" i="1"/>
  <c r="N431" i="1"/>
  <c r="R431" i="1"/>
  <c r="T431" i="1"/>
  <c r="L431" i="1"/>
  <c r="O431" i="1"/>
  <c r="P431" i="1"/>
  <c r="U431" i="1"/>
  <c r="V431" i="1"/>
  <c r="J432" i="1"/>
  <c r="K432" i="1"/>
  <c r="M432" i="1"/>
  <c r="N432" i="1"/>
  <c r="R432" i="1"/>
  <c r="T432" i="1"/>
  <c r="L432" i="1"/>
  <c r="O432" i="1"/>
  <c r="P432" i="1"/>
  <c r="U432" i="1"/>
  <c r="V432" i="1"/>
  <c r="J433" i="1"/>
  <c r="K433" i="1"/>
  <c r="M433" i="1"/>
  <c r="N433" i="1"/>
  <c r="R433" i="1"/>
  <c r="T433" i="1"/>
  <c r="L433" i="1"/>
  <c r="O433" i="1"/>
  <c r="P433" i="1"/>
  <c r="U433" i="1"/>
  <c r="V433" i="1"/>
  <c r="J434" i="1"/>
  <c r="K434" i="1"/>
  <c r="M434" i="1"/>
  <c r="N434" i="1"/>
  <c r="R434" i="1"/>
  <c r="T434" i="1"/>
  <c r="L434" i="1"/>
  <c r="O434" i="1"/>
  <c r="P434" i="1"/>
  <c r="U434" i="1"/>
  <c r="V434" i="1"/>
  <c r="J435" i="1"/>
  <c r="K435" i="1"/>
  <c r="M435" i="1"/>
  <c r="N435" i="1"/>
  <c r="R435" i="1"/>
  <c r="T435" i="1"/>
  <c r="L435" i="1"/>
  <c r="O435" i="1"/>
  <c r="P435" i="1"/>
  <c r="U435" i="1"/>
  <c r="V435" i="1"/>
  <c r="J436" i="1"/>
  <c r="K436" i="1"/>
  <c r="M436" i="1"/>
  <c r="N436" i="1"/>
  <c r="R436" i="1"/>
  <c r="T436" i="1"/>
  <c r="L436" i="1"/>
  <c r="O436" i="1"/>
  <c r="P436" i="1"/>
  <c r="U436" i="1"/>
  <c r="V436" i="1"/>
  <c r="J437" i="1"/>
  <c r="K437" i="1"/>
  <c r="M437" i="1"/>
  <c r="N437" i="1"/>
  <c r="R437" i="1"/>
  <c r="T437" i="1"/>
  <c r="L437" i="1"/>
  <c r="O437" i="1"/>
  <c r="P437" i="1"/>
  <c r="U437" i="1"/>
  <c r="V437" i="1"/>
  <c r="J438" i="1"/>
  <c r="K438" i="1"/>
  <c r="M438" i="1"/>
  <c r="N438" i="1"/>
  <c r="R438" i="1"/>
  <c r="T438" i="1"/>
  <c r="L438" i="1"/>
  <c r="O438" i="1"/>
  <c r="P438" i="1"/>
  <c r="U438" i="1"/>
  <c r="V438" i="1"/>
  <c r="J439" i="1"/>
  <c r="K439" i="1"/>
  <c r="M439" i="1"/>
  <c r="N439" i="1"/>
  <c r="R439" i="1"/>
  <c r="T439" i="1"/>
  <c r="L439" i="1"/>
  <c r="O439" i="1"/>
  <c r="P439" i="1"/>
  <c r="U439" i="1"/>
  <c r="V439" i="1"/>
  <c r="J440" i="1"/>
  <c r="K440" i="1"/>
  <c r="M440" i="1"/>
  <c r="N440" i="1"/>
  <c r="R440" i="1"/>
  <c r="T440" i="1"/>
  <c r="L440" i="1"/>
  <c r="O440" i="1"/>
  <c r="P440" i="1"/>
  <c r="U440" i="1"/>
  <c r="V440" i="1"/>
  <c r="J441" i="1"/>
  <c r="K441" i="1"/>
  <c r="M441" i="1"/>
  <c r="N441" i="1"/>
  <c r="R441" i="1"/>
  <c r="T441" i="1"/>
  <c r="L441" i="1"/>
  <c r="O441" i="1"/>
  <c r="P441" i="1"/>
  <c r="U441" i="1"/>
  <c r="V441" i="1"/>
  <c r="J442" i="1"/>
  <c r="K442" i="1"/>
  <c r="M442" i="1"/>
  <c r="N442" i="1"/>
  <c r="R442" i="1"/>
  <c r="T442" i="1"/>
  <c r="L442" i="1"/>
  <c r="O442" i="1"/>
  <c r="P442" i="1"/>
  <c r="U442" i="1"/>
  <c r="V442" i="1"/>
  <c r="J443" i="1"/>
  <c r="K443" i="1"/>
  <c r="M443" i="1"/>
  <c r="N443" i="1"/>
  <c r="R443" i="1"/>
  <c r="T443" i="1"/>
  <c r="L443" i="1"/>
  <c r="O443" i="1"/>
  <c r="P443" i="1"/>
  <c r="U443" i="1"/>
  <c r="V443" i="1"/>
  <c r="J444" i="1"/>
  <c r="K444" i="1"/>
  <c r="M444" i="1"/>
  <c r="N444" i="1"/>
  <c r="R444" i="1"/>
  <c r="T444" i="1"/>
  <c r="L444" i="1"/>
  <c r="O444" i="1"/>
  <c r="P444" i="1"/>
  <c r="U444" i="1"/>
  <c r="V444" i="1"/>
  <c r="J445" i="1"/>
  <c r="K445" i="1"/>
  <c r="M445" i="1"/>
  <c r="N445" i="1"/>
  <c r="R445" i="1"/>
  <c r="T445" i="1"/>
  <c r="L445" i="1"/>
  <c r="O445" i="1"/>
  <c r="P445" i="1"/>
  <c r="U445" i="1"/>
  <c r="V445" i="1"/>
  <c r="J446" i="1"/>
  <c r="K446" i="1"/>
  <c r="M446" i="1"/>
  <c r="N446" i="1"/>
  <c r="R446" i="1"/>
  <c r="T446" i="1"/>
  <c r="L446" i="1"/>
  <c r="O446" i="1"/>
  <c r="P446" i="1"/>
  <c r="U446" i="1"/>
  <c r="V446" i="1"/>
  <c r="J447" i="1"/>
  <c r="K447" i="1"/>
  <c r="M447" i="1"/>
  <c r="N447" i="1"/>
  <c r="R447" i="1"/>
  <c r="T447" i="1"/>
  <c r="L447" i="1"/>
  <c r="O447" i="1"/>
  <c r="P447" i="1"/>
  <c r="U447" i="1"/>
  <c r="V447" i="1"/>
  <c r="J448" i="1"/>
  <c r="K448" i="1"/>
  <c r="M448" i="1"/>
  <c r="N448" i="1"/>
  <c r="R448" i="1"/>
  <c r="T448" i="1"/>
  <c r="L448" i="1"/>
  <c r="O448" i="1"/>
  <c r="P448" i="1"/>
  <c r="U448" i="1"/>
  <c r="V448" i="1"/>
  <c r="J449" i="1"/>
  <c r="K449" i="1"/>
  <c r="M449" i="1"/>
  <c r="N449" i="1"/>
  <c r="R449" i="1"/>
  <c r="T449" i="1"/>
  <c r="L449" i="1"/>
  <c r="O449" i="1"/>
  <c r="P449" i="1"/>
  <c r="U449" i="1"/>
  <c r="V449" i="1"/>
  <c r="J450" i="1"/>
  <c r="K450" i="1"/>
  <c r="M450" i="1"/>
  <c r="N450" i="1"/>
  <c r="R450" i="1"/>
  <c r="T450" i="1"/>
  <c r="L450" i="1"/>
  <c r="O450" i="1"/>
  <c r="P450" i="1"/>
  <c r="U450" i="1"/>
  <c r="V450" i="1"/>
  <c r="J451" i="1"/>
  <c r="K451" i="1"/>
  <c r="M451" i="1"/>
  <c r="N451" i="1"/>
  <c r="R451" i="1"/>
  <c r="T451" i="1"/>
  <c r="L451" i="1"/>
  <c r="O451" i="1"/>
  <c r="P451" i="1"/>
  <c r="U451" i="1"/>
  <c r="V451" i="1"/>
  <c r="J452" i="1"/>
  <c r="K452" i="1"/>
  <c r="M452" i="1"/>
  <c r="N452" i="1"/>
  <c r="R452" i="1"/>
  <c r="T452" i="1"/>
  <c r="L452" i="1"/>
  <c r="O452" i="1"/>
  <c r="P452" i="1"/>
  <c r="U452" i="1"/>
  <c r="V452" i="1"/>
  <c r="J453" i="1"/>
  <c r="K453" i="1"/>
  <c r="M453" i="1"/>
  <c r="N453" i="1"/>
  <c r="R453" i="1"/>
  <c r="T453" i="1"/>
  <c r="L453" i="1"/>
  <c r="O453" i="1"/>
  <c r="P453" i="1"/>
  <c r="U453" i="1"/>
  <c r="V453" i="1"/>
  <c r="J454" i="1"/>
  <c r="K454" i="1"/>
  <c r="M454" i="1"/>
  <c r="N454" i="1"/>
  <c r="R454" i="1"/>
  <c r="T454" i="1"/>
  <c r="L454" i="1"/>
  <c r="O454" i="1"/>
  <c r="P454" i="1"/>
  <c r="U454" i="1"/>
  <c r="V454" i="1"/>
  <c r="J455" i="1"/>
  <c r="K455" i="1"/>
  <c r="M455" i="1"/>
  <c r="N455" i="1"/>
  <c r="R455" i="1"/>
  <c r="T455" i="1"/>
  <c r="L455" i="1"/>
  <c r="O455" i="1"/>
  <c r="P455" i="1"/>
  <c r="U455" i="1"/>
  <c r="V455" i="1"/>
  <c r="J456" i="1"/>
  <c r="K456" i="1"/>
  <c r="M456" i="1"/>
  <c r="N456" i="1"/>
  <c r="R456" i="1"/>
  <c r="T456" i="1"/>
  <c r="L456" i="1"/>
  <c r="O456" i="1"/>
  <c r="P456" i="1"/>
  <c r="U456" i="1"/>
  <c r="V456" i="1"/>
  <c r="J457" i="1"/>
  <c r="K457" i="1"/>
  <c r="M457" i="1"/>
  <c r="N457" i="1"/>
  <c r="R457" i="1"/>
  <c r="T457" i="1"/>
  <c r="L457" i="1"/>
  <c r="O457" i="1"/>
  <c r="P457" i="1"/>
  <c r="U457" i="1"/>
  <c r="V457" i="1"/>
  <c r="J458" i="1"/>
  <c r="K458" i="1"/>
  <c r="M458" i="1"/>
  <c r="N458" i="1"/>
  <c r="R458" i="1"/>
  <c r="T458" i="1"/>
  <c r="L458" i="1"/>
  <c r="O458" i="1"/>
  <c r="P458" i="1"/>
  <c r="U458" i="1"/>
  <c r="V458" i="1"/>
  <c r="J459" i="1"/>
  <c r="K459" i="1"/>
  <c r="M459" i="1"/>
  <c r="N459" i="1"/>
  <c r="R459" i="1"/>
  <c r="T459" i="1"/>
  <c r="L459" i="1"/>
  <c r="O459" i="1"/>
  <c r="P459" i="1"/>
  <c r="U459" i="1"/>
  <c r="V459" i="1"/>
  <c r="J460" i="1"/>
  <c r="K460" i="1"/>
  <c r="M460" i="1"/>
  <c r="N460" i="1"/>
  <c r="R460" i="1"/>
  <c r="T460" i="1"/>
  <c r="L460" i="1"/>
  <c r="O460" i="1"/>
  <c r="P460" i="1"/>
  <c r="U460" i="1"/>
  <c r="V460" i="1"/>
  <c r="J461" i="1"/>
  <c r="K461" i="1"/>
  <c r="M461" i="1"/>
  <c r="N461" i="1"/>
  <c r="R461" i="1"/>
  <c r="T461" i="1"/>
  <c r="L461" i="1"/>
  <c r="O461" i="1"/>
  <c r="P461" i="1"/>
  <c r="U461" i="1"/>
  <c r="V461" i="1"/>
  <c r="J462" i="1"/>
  <c r="K462" i="1"/>
  <c r="M462" i="1"/>
  <c r="N462" i="1"/>
  <c r="R462" i="1"/>
  <c r="T462" i="1"/>
  <c r="L462" i="1"/>
  <c r="O462" i="1"/>
  <c r="P462" i="1"/>
  <c r="U462" i="1"/>
  <c r="V462" i="1"/>
  <c r="J463" i="1"/>
  <c r="K463" i="1"/>
  <c r="M463" i="1"/>
  <c r="N463" i="1"/>
  <c r="R463" i="1"/>
  <c r="T463" i="1"/>
  <c r="L463" i="1"/>
  <c r="O463" i="1"/>
  <c r="P463" i="1"/>
  <c r="U463" i="1"/>
  <c r="V463" i="1"/>
  <c r="J464" i="1"/>
  <c r="K464" i="1"/>
  <c r="M464" i="1"/>
  <c r="N464" i="1"/>
  <c r="R464" i="1"/>
  <c r="T464" i="1"/>
  <c r="L464" i="1"/>
  <c r="O464" i="1"/>
  <c r="P464" i="1"/>
  <c r="U464" i="1"/>
  <c r="V464" i="1"/>
  <c r="J465" i="1"/>
  <c r="K465" i="1"/>
  <c r="M465" i="1"/>
  <c r="N465" i="1"/>
  <c r="R465" i="1"/>
  <c r="T465" i="1"/>
  <c r="L465" i="1"/>
  <c r="O465" i="1"/>
  <c r="P465" i="1"/>
  <c r="U465" i="1"/>
  <c r="V465" i="1"/>
  <c r="J466" i="1"/>
  <c r="K466" i="1"/>
  <c r="M466" i="1"/>
  <c r="N466" i="1"/>
  <c r="R466" i="1"/>
  <c r="T466" i="1"/>
  <c r="L466" i="1"/>
  <c r="O466" i="1"/>
  <c r="P466" i="1"/>
  <c r="U466" i="1"/>
  <c r="V466" i="1"/>
  <c r="J467" i="1"/>
  <c r="K467" i="1"/>
  <c r="M467" i="1"/>
  <c r="N467" i="1"/>
  <c r="R467" i="1"/>
  <c r="T467" i="1"/>
  <c r="L467" i="1"/>
  <c r="O467" i="1"/>
  <c r="P467" i="1"/>
  <c r="U467" i="1"/>
  <c r="V467" i="1"/>
  <c r="J468" i="1"/>
  <c r="K468" i="1"/>
  <c r="M468" i="1"/>
  <c r="N468" i="1"/>
  <c r="R468" i="1"/>
  <c r="T468" i="1"/>
  <c r="L468" i="1"/>
  <c r="O468" i="1"/>
  <c r="P468" i="1"/>
  <c r="U468" i="1"/>
  <c r="V468" i="1"/>
  <c r="J469" i="1"/>
  <c r="K469" i="1"/>
  <c r="M469" i="1"/>
  <c r="N469" i="1"/>
  <c r="R469" i="1"/>
  <c r="T469" i="1"/>
  <c r="L469" i="1"/>
  <c r="O469" i="1"/>
  <c r="P469" i="1"/>
  <c r="U469" i="1"/>
  <c r="V469" i="1"/>
  <c r="J470" i="1"/>
  <c r="K470" i="1"/>
  <c r="M470" i="1"/>
  <c r="N470" i="1"/>
  <c r="R470" i="1"/>
  <c r="T470" i="1"/>
  <c r="L470" i="1"/>
  <c r="O470" i="1"/>
  <c r="P470" i="1"/>
  <c r="U470" i="1"/>
  <c r="V470" i="1"/>
  <c r="J471" i="1"/>
  <c r="K471" i="1"/>
  <c r="M471" i="1"/>
  <c r="N471" i="1"/>
  <c r="R471" i="1"/>
  <c r="T471" i="1"/>
  <c r="L471" i="1"/>
  <c r="O471" i="1"/>
  <c r="P471" i="1"/>
  <c r="U471" i="1"/>
  <c r="V471" i="1"/>
  <c r="J472" i="1"/>
  <c r="K472" i="1"/>
  <c r="M472" i="1"/>
  <c r="N472" i="1"/>
  <c r="R472" i="1"/>
  <c r="T472" i="1"/>
  <c r="L472" i="1"/>
  <c r="O472" i="1"/>
  <c r="P472" i="1"/>
  <c r="U472" i="1"/>
  <c r="V472" i="1"/>
  <c r="J473" i="1"/>
  <c r="K473" i="1"/>
  <c r="M473" i="1"/>
  <c r="N473" i="1"/>
  <c r="R473" i="1"/>
  <c r="T473" i="1"/>
  <c r="L473" i="1"/>
  <c r="O473" i="1"/>
  <c r="P473" i="1"/>
  <c r="U473" i="1"/>
  <c r="V473" i="1"/>
  <c r="J474" i="1"/>
  <c r="K474" i="1"/>
  <c r="M474" i="1"/>
  <c r="N474" i="1"/>
  <c r="R474" i="1"/>
  <c r="T474" i="1"/>
  <c r="L474" i="1"/>
  <c r="O474" i="1"/>
  <c r="P474" i="1"/>
  <c r="U474" i="1"/>
  <c r="V474" i="1"/>
  <c r="J475" i="1"/>
  <c r="K475" i="1"/>
  <c r="M475" i="1"/>
  <c r="N475" i="1"/>
  <c r="R475" i="1"/>
  <c r="T475" i="1"/>
  <c r="L475" i="1"/>
  <c r="O475" i="1"/>
  <c r="P475" i="1"/>
  <c r="U475" i="1"/>
  <c r="V475" i="1"/>
  <c r="J476" i="1"/>
  <c r="K476" i="1"/>
  <c r="M476" i="1"/>
  <c r="N476" i="1"/>
  <c r="R476" i="1"/>
  <c r="T476" i="1"/>
  <c r="L476" i="1"/>
  <c r="O476" i="1"/>
  <c r="P476" i="1"/>
  <c r="U476" i="1"/>
  <c r="V476" i="1"/>
  <c r="J477" i="1"/>
  <c r="K477" i="1"/>
  <c r="M477" i="1"/>
  <c r="N477" i="1"/>
  <c r="R477" i="1"/>
  <c r="T477" i="1"/>
  <c r="L477" i="1"/>
  <c r="O477" i="1"/>
  <c r="P477" i="1"/>
  <c r="U477" i="1"/>
  <c r="V477" i="1"/>
  <c r="J478" i="1"/>
  <c r="K478" i="1"/>
  <c r="M478" i="1"/>
  <c r="N478" i="1"/>
  <c r="R478" i="1"/>
  <c r="T478" i="1"/>
  <c r="L478" i="1"/>
  <c r="O478" i="1"/>
  <c r="P478" i="1"/>
  <c r="U478" i="1"/>
  <c r="V478" i="1"/>
  <c r="J479" i="1"/>
  <c r="K479" i="1"/>
  <c r="M479" i="1"/>
  <c r="N479" i="1"/>
  <c r="R479" i="1"/>
  <c r="T479" i="1"/>
  <c r="L479" i="1"/>
  <c r="O479" i="1"/>
  <c r="P479" i="1"/>
  <c r="U479" i="1"/>
  <c r="V479" i="1"/>
  <c r="J480" i="1"/>
  <c r="K480" i="1"/>
  <c r="M480" i="1"/>
  <c r="N480" i="1"/>
  <c r="R480" i="1"/>
  <c r="T480" i="1"/>
  <c r="L480" i="1"/>
  <c r="O480" i="1"/>
  <c r="P480" i="1"/>
  <c r="U480" i="1"/>
  <c r="V480" i="1"/>
  <c r="J481" i="1"/>
  <c r="K481" i="1"/>
  <c r="M481" i="1"/>
  <c r="N481" i="1"/>
  <c r="R481" i="1"/>
  <c r="T481" i="1"/>
  <c r="L481" i="1"/>
  <c r="O481" i="1"/>
  <c r="P481" i="1"/>
  <c r="U481" i="1"/>
  <c r="V481" i="1"/>
  <c r="J482" i="1"/>
  <c r="K482" i="1"/>
  <c r="M482" i="1"/>
  <c r="N482" i="1"/>
  <c r="R482" i="1"/>
  <c r="T482" i="1"/>
  <c r="L482" i="1"/>
  <c r="O482" i="1"/>
  <c r="P482" i="1"/>
  <c r="U482" i="1"/>
  <c r="V482" i="1"/>
  <c r="J483" i="1"/>
  <c r="K483" i="1"/>
  <c r="M483" i="1"/>
  <c r="N483" i="1"/>
  <c r="R483" i="1"/>
  <c r="T483" i="1"/>
  <c r="L483" i="1"/>
  <c r="O483" i="1"/>
  <c r="P483" i="1"/>
  <c r="U483" i="1"/>
  <c r="V483" i="1"/>
  <c r="J484" i="1"/>
  <c r="K484" i="1"/>
  <c r="M484" i="1"/>
  <c r="N484" i="1"/>
  <c r="R484" i="1"/>
  <c r="T484" i="1"/>
  <c r="L484" i="1"/>
  <c r="O484" i="1"/>
  <c r="P484" i="1"/>
  <c r="U484" i="1"/>
  <c r="V484" i="1"/>
  <c r="J485" i="1"/>
  <c r="K485" i="1"/>
  <c r="M485" i="1"/>
  <c r="N485" i="1"/>
  <c r="R485" i="1"/>
  <c r="T485" i="1"/>
  <c r="L485" i="1"/>
  <c r="O485" i="1"/>
  <c r="P485" i="1"/>
  <c r="U485" i="1"/>
  <c r="V485" i="1"/>
  <c r="J486" i="1"/>
  <c r="K486" i="1"/>
  <c r="M486" i="1"/>
  <c r="N486" i="1"/>
  <c r="R486" i="1"/>
  <c r="T486" i="1"/>
  <c r="L486" i="1"/>
  <c r="O486" i="1"/>
  <c r="P486" i="1"/>
  <c r="U486" i="1"/>
  <c r="V486" i="1"/>
  <c r="J487" i="1"/>
  <c r="K487" i="1"/>
  <c r="M487" i="1"/>
  <c r="N487" i="1"/>
  <c r="R487" i="1"/>
  <c r="T487" i="1"/>
  <c r="L487" i="1"/>
  <c r="O487" i="1"/>
  <c r="P487" i="1"/>
  <c r="U487" i="1"/>
  <c r="V487" i="1"/>
  <c r="J488" i="1"/>
  <c r="K488" i="1"/>
  <c r="M488" i="1"/>
  <c r="N488" i="1"/>
  <c r="R488" i="1"/>
  <c r="T488" i="1"/>
  <c r="L488" i="1"/>
  <c r="O488" i="1"/>
  <c r="P488" i="1"/>
  <c r="U488" i="1"/>
  <c r="V488" i="1"/>
  <c r="J489" i="1"/>
  <c r="K489" i="1"/>
  <c r="M489" i="1"/>
  <c r="N489" i="1"/>
  <c r="R489" i="1"/>
  <c r="T489" i="1"/>
  <c r="L489" i="1"/>
  <c r="O489" i="1"/>
  <c r="P489" i="1"/>
  <c r="U489" i="1"/>
  <c r="V489" i="1"/>
  <c r="J490" i="1"/>
  <c r="K490" i="1"/>
  <c r="M490" i="1"/>
  <c r="N490" i="1"/>
  <c r="R490" i="1"/>
  <c r="T490" i="1"/>
  <c r="L490" i="1"/>
  <c r="O490" i="1"/>
  <c r="P490" i="1"/>
  <c r="U490" i="1"/>
  <c r="V490" i="1"/>
  <c r="J491" i="1"/>
  <c r="K491" i="1"/>
  <c r="M491" i="1"/>
  <c r="N491" i="1"/>
  <c r="R491" i="1"/>
  <c r="T491" i="1"/>
  <c r="L491" i="1"/>
  <c r="O491" i="1"/>
  <c r="P491" i="1"/>
  <c r="U491" i="1"/>
  <c r="V491" i="1"/>
  <c r="J492" i="1"/>
  <c r="K492" i="1"/>
  <c r="M492" i="1"/>
  <c r="N492" i="1"/>
  <c r="R492" i="1"/>
  <c r="T492" i="1"/>
  <c r="L492" i="1"/>
  <c r="O492" i="1"/>
  <c r="P492" i="1"/>
  <c r="U492" i="1"/>
  <c r="V492" i="1"/>
  <c r="J493" i="1"/>
  <c r="K493" i="1"/>
  <c r="M493" i="1"/>
  <c r="N493" i="1"/>
  <c r="R493" i="1"/>
  <c r="T493" i="1"/>
  <c r="L493" i="1"/>
  <c r="O493" i="1"/>
  <c r="P493" i="1"/>
  <c r="U493" i="1"/>
  <c r="V493" i="1"/>
  <c r="J494" i="1"/>
  <c r="K494" i="1"/>
  <c r="M494" i="1"/>
  <c r="N494" i="1"/>
  <c r="R494" i="1"/>
  <c r="T494" i="1"/>
  <c r="L494" i="1"/>
  <c r="O494" i="1"/>
  <c r="P494" i="1"/>
  <c r="U494" i="1"/>
  <c r="V494" i="1"/>
  <c r="J495" i="1"/>
  <c r="K495" i="1"/>
  <c r="M495" i="1"/>
  <c r="N495" i="1"/>
  <c r="R495" i="1"/>
  <c r="T495" i="1"/>
  <c r="L495" i="1"/>
  <c r="O495" i="1"/>
  <c r="P495" i="1"/>
  <c r="U495" i="1"/>
  <c r="V495" i="1"/>
  <c r="J496" i="1"/>
  <c r="K496" i="1"/>
  <c r="M496" i="1"/>
  <c r="N496" i="1"/>
  <c r="R496" i="1"/>
  <c r="T496" i="1"/>
  <c r="L496" i="1"/>
  <c r="O496" i="1"/>
  <c r="P496" i="1"/>
  <c r="U496" i="1"/>
  <c r="V496" i="1"/>
  <c r="J497" i="1"/>
  <c r="K497" i="1"/>
  <c r="M497" i="1"/>
  <c r="N497" i="1"/>
  <c r="R497" i="1"/>
  <c r="T497" i="1"/>
  <c r="L497" i="1"/>
  <c r="O497" i="1"/>
  <c r="P497" i="1"/>
  <c r="U497" i="1"/>
  <c r="V497" i="1"/>
  <c r="J498" i="1"/>
  <c r="K498" i="1"/>
  <c r="M498" i="1"/>
  <c r="N498" i="1"/>
  <c r="R498" i="1"/>
  <c r="T498" i="1"/>
  <c r="L498" i="1"/>
  <c r="O498" i="1"/>
  <c r="P498" i="1"/>
  <c r="U498" i="1"/>
  <c r="V498" i="1"/>
  <c r="J499" i="1"/>
  <c r="K499" i="1"/>
  <c r="M499" i="1"/>
  <c r="N499" i="1"/>
  <c r="R499" i="1"/>
  <c r="T499" i="1"/>
  <c r="L499" i="1"/>
  <c r="O499" i="1"/>
  <c r="P499" i="1"/>
  <c r="U499" i="1"/>
  <c r="V499" i="1"/>
  <c r="J500" i="1"/>
  <c r="K500" i="1"/>
  <c r="M500" i="1"/>
  <c r="N500" i="1"/>
  <c r="R500" i="1"/>
  <c r="T500" i="1"/>
  <c r="L500" i="1"/>
  <c r="O500" i="1"/>
  <c r="P500" i="1"/>
  <c r="U500" i="1"/>
  <c r="V500" i="1"/>
  <c r="J501" i="1"/>
  <c r="K501" i="1"/>
  <c r="M501" i="1"/>
  <c r="N501" i="1"/>
  <c r="R501" i="1"/>
  <c r="T501" i="1"/>
  <c r="L501" i="1"/>
  <c r="O501" i="1"/>
  <c r="P501" i="1"/>
  <c r="U501" i="1"/>
  <c r="V501" i="1"/>
  <c r="J502" i="1"/>
  <c r="K502" i="1"/>
  <c r="M502" i="1"/>
  <c r="N502" i="1"/>
  <c r="R502" i="1"/>
  <c r="T502" i="1"/>
  <c r="L502" i="1"/>
  <c r="O502" i="1"/>
  <c r="P502" i="1"/>
  <c r="U502" i="1"/>
  <c r="V502" i="1"/>
  <c r="J503" i="1"/>
  <c r="K503" i="1"/>
  <c r="M503" i="1"/>
  <c r="N503" i="1"/>
  <c r="R503" i="1"/>
  <c r="T503" i="1"/>
  <c r="L503" i="1"/>
  <c r="O503" i="1"/>
  <c r="P503" i="1"/>
  <c r="U503" i="1"/>
  <c r="V503" i="1"/>
  <c r="J504" i="1"/>
  <c r="K504" i="1"/>
  <c r="M504" i="1"/>
  <c r="N504" i="1"/>
  <c r="R504" i="1"/>
  <c r="T504" i="1"/>
  <c r="L504" i="1"/>
  <c r="O504" i="1"/>
  <c r="P504" i="1"/>
  <c r="U504" i="1"/>
  <c r="V504" i="1"/>
  <c r="J505" i="1"/>
  <c r="K505" i="1"/>
  <c r="M505" i="1"/>
  <c r="N505" i="1"/>
  <c r="R505" i="1"/>
  <c r="T505" i="1"/>
  <c r="L505" i="1"/>
  <c r="O505" i="1"/>
  <c r="P505" i="1"/>
  <c r="U505" i="1"/>
  <c r="V505" i="1"/>
  <c r="J506" i="1"/>
  <c r="K506" i="1"/>
  <c r="M506" i="1"/>
  <c r="N506" i="1"/>
  <c r="R506" i="1"/>
  <c r="T506" i="1"/>
  <c r="L506" i="1"/>
  <c r="O506" i="1"/>
  <c r="P506" i="1"/>
  <c r="U506" i="1"/>
  <c r="V506" i="1"/>
  <c r="J507" i="1"/>
  <c r="K507" i="1"/>
  <c r="M507" i="1"/>
  <c r="N507" i="1"/>
  <c r="R507" i="1"/>
  <c r="T507" i="1"/>
  <c r="L507" i="1"/>
  <c r="O507" i="1"/>
  <c r="P507" i="1"/>
  <c r="U507" i="1"/>
  <c r="V507" i="1"/>
  <c r="J508" i="1"/>
  <c r="K508" i="1"/>
  <c r="M508" i="1"/>
  <c r="N508" i="1"/>
  <c r="R508" i="1"/>
  <c r="T508" i="1"/>
  <c r="L508" i="1"/>
  <c r="O508" i="1"/>
  <c r="P508" i="1"/>
  <c r="U508" i="1"/>
  <c r="V508" i="1"/>
  <c r="J509" i="1"/>
  <c r="K509" i="1"/>
  <c r="M509" i="1"/>
  <c r="N509" i="1"/>
  <c r="R509" i="1"/>
  <c r="T509" i="1"/>
  <c r="L509" i="1"/>
  <c r="O509" i="1"/>
  <c r="P509" i="1"/>
  <c r="U509" i="1"/>
  <c r="V509" i="1"/>
  <c r="J510" i="1"/>
  <c r="K510" i="1"/>
  <c r="M510" i="1"/>
  <c r="N510" i="1"/>
  <c r="R510" i="1"/>
  <c r="T510" i="1"/>
  <c r="L510" i="1"/>
  <c r="O510" i="1"/>
  <c r="P510" i="1"/>
  <c r="U510" i="1"/>
  <c r="V510" i="1"/>
  <c r="J511" i="1"/>
  <c r="K511" i="1"/>
  <c r="M511" i="1"/>
  <c r="N511" i="1"/>
  <c r="R511" i="1"/>
  <c r="T511" i="1"/>
  <c r="L511" i="1"/>
  <c r="O511" i="1"/>
  <c r="P511" i="1"/>
  <c r="U511" i="1"/>
  <c r="V511" i="1"/>
  <c r="J512" i="1"/>
  <c r="K512" i="1"/>
  <c r="M512" i="1"/>
  <c r="N512" i="1"/>
  <c r="R512" i="1"/>
  <c r="T512" i="1"/>
  <c r="L512" i="1"/>
  <c r="O512" i="1"/>
  <c r="P512" i="1"/>
  <c r="U512" i="1"/>
  <c r="V512" i="1"/>
  <c r="J513" i="1"/>
  <c r="K513" i="1"/>
  <c r="M513" i="1"/>
  <c r="N513" i="1"/>
  <c r="R513" i="1"/>
  <c r="T513" i="1"/>
  <c r="L513" i="1"/>
  <c r="O513" i="1"/>
  <c r="P513" i="1"/>
  <c r="U513" i="1"/>
  <c r="V513" i="1"/>
  <c r="J514" i="1"/>
  <c r="K514" i="1"/>
  <c r="M514" i="1"/>
  <c r="N514" i="1"/>
  <c r="R514" i="1"/>
  <c r="T514" i="1"/>
  <c r="L514" i="1"/>
  <c r="O514" i="1"/>
  <c r="P514" i="1"/>
  <c r="U514" i="1"/>
  <c r="V514" i="1"/>
  <c r="J515" i="1"/>
  <c r="K515" i="1"/>
  <c r="M515" i="1"/>
  <c r="N515" i="1"/>
  <c r="R515" i="1"/>
  <c r="T515" i="1"/>
  <c r="L515" i="1"/>
  <c r="O515" i="1"/>
  <c r="P515" i="1"/>
  <c r="U515" i="1"/>
  <c r="V515" i="1"/>
  <c r="J516" i="1"/>
  <c r="K516" i="1"/>
  <c r="M516" i="1"/>
  <c r="N516" i="1"/>
  <c r="R516" i="1"/>
  <c r="T516" i="1"/>
  <c r="L516" i="1"/>
  <c r="O516" i="1"/>
  <c r="P516" i="1"/>
  <c r="U516" i="1"/>
  <c r="V516" i="1"/>
  <c r="J517" i="1"/>
  <c r="K517" i="1"/>
  <c r="M517" i="1"/>
  <c r="N517" i="1"/>
  <c r="R517" i="1"/>
  <c r="T517" i="1"/>
  <c r="L517" i="1"/>
  <c r="O517" i="1"/>
  <c r="P517" i="1"/>
  <c r="U517" i="1"/>
  <c r="V517" i="1"/>
  <c r="J518" i="1"/>
  <c r="K518" i="1"/>
  <c r="M518" i="1"/>
  <c r="N518" i="1"/>
  <c r="R518" i="1"/>
  <c r="T518" i="1"/>
  <c r="L518" i="1"/>
  <c r="O518" i="1"/>
  <c r="P518" i="1"/>
  <c r="U518" i="1"/>
  <c r="V518" i="1"/>
  <c r="J519" i="1"/>
  <c r="K519" i="1"/>
  <c r="M519" i="1"/>
  <c r="N519" i="1"/>
  <c r="R519" i="1"/>
  <c r="T519" i="1"/>
  <c r="L519" i="1"/>
  <c r="O519" i="1"/>
  <c r="P519" i="1"/>
  <c r="U519" i="1"/>
  <c r="V519" i="1"/>
  <c r="J520" i="1"/>
  <c r="K520" i="1"/>
  <c r="M520" i="1"/>
  <c r="N520" i="1"/>
  <c r="R520" i="1"/>
  <c r="T520" i="1"/>
  <c r="L520" i="1"/>
  <c r="O520" i="1"/>
  <c r="P520" i="1"/>
  <c r="U520" i="1"/>
  <c r="V520" i="1"/>
  <c r="J521" i="1"/>
  <c r="K521" i="1"/>
  <c r="M521" i="1"/>
  <c r="N521" i="1"/>
  <c r="R521" i="1"/>
  <c r="T521" i="1"/>
  <c r="L521" i="1"/>
  <c r="O521" i="1"/>
  <c r="P521" i="1"/>
  <c r="U521" i="1"/>
  <c r="V521" i="1"/>
  <c r="J522" i="1"/>
  <c r="K522" i="1"/>
  <c r="M522" i="1"/>
  <c r="N522" i="1"/>
  <c r="R522" i="1"/>
  <c r="T522" i="1"/>
  <c r="L522" i="1"/>
  <c r="O522" i="1"/>
  <c r="P522" i="1"/>
  <c r="U522" i="1"/>
  <c r="V522" i="1"/>
  <c r="J523" i="1"/>
  <c r="K523" i="1"/>
  <c r="M523" i="1"/>
  <c r="N523" i="1"/>
  <c r="R523" i="1"/>
  <c r="T523" i="1"/>
  <c r="L523" i="1"/>
  <c r="O523" i="1"/>
  <c r="P523" i="1"/>
  <c r="U523" i="1"/>
  <c r="V523" i="1"/>
  <c r="J524" i="1"/>
  <c r="K524" i="1"/>
  <c r="M524" i="1"/>
  <c r="N524" i="1"/>
  <c r="R524" i="1"/>
  <c r="T524" i="1"/>
  <c r="L524" i="1"/>
  <c r="O524" i="1"/>
  <c r="P524" i="1"/>
  <c r="U524" i="1"/>
  <c r="V524" i="1"/>
  <c r="J525" i="1"/>
  <c r="K525" i="1"/>
  <c r="M525" i="1"/>
  <c r="N525" i="1"/>
  <c r="R525" i="1"/>
  <c r="T525" i="1"/>
  <c r="L525" i="1"/>
  <c r="O525" i="1"/>
  <c r="P525" i="1"/>
  <c r="U525" i="1"/>
  <c r="V525" i="1"/>
  <c r="J526" i="1"/>
  <c r="K526" i="1"/>
  <c r="M526" i="1"/>
  <c r="N526" i="1"/>
  <c r="R526" i="1"/>
  <c r="T526" i="1"/>
  <c r="L526" i="1"/>
  <c r="O526" i="1"/>
  <c r="P526" i="1"/>
  <c r="U526" i="1"/>
  <c r="V526" i="1"/>
  <c r="J527" i="1"/>
  <c r="K527" i="1"/>
  <c r="M527" i="1"/>
  <c r="N527" i="1"/>
  <c r="R527" i="1"/>
  <c r="T527" i="1"/>
  <c r="L527" i="1"/>
  <c r="O527" i="1"/>
  <c r="P527" i="1"/>
  <c r="U527" i="1"/>
  <c r="V527" i="1"/>
  <c r="J528" i="1"/>
  <c r="K528" i="1"/>
  <c r="M528" i="1"/>
  <c r="N528" i="1"/>
  <c r="R528" i="1"/>
  <c r="T528" i="1"/>
  <c r="L528" i="1"/>
  <c r="O528" i="1"/>
  <c r="P528" i="1"/>
  <c r="U528" i="1"/>
  <c r="V528" i="1"/>
  <c r="J529" i="1"/>
  <c r="K529" i="1"/>
  <c r="M529" i="1"/>
  <c r="N529" i="1"/>
  <c r="R529" i="1"/>
  <c r="T529" i="1"/>
  <c r="L529" i="1"/>
  <c r="O529" i="1"/>
  <c r="P529" i="1"/>
  <c r="U529" i="1"/>
  <c r="V529" i="1"/>
  <c r="J530" i="1"/>
  <c r="K530" i="1"/>
  <c r="M530" i="1"/>
  <c r="N530" i="1"/>
  <c r="R530" i="1"/>
  <c r="T530" i="1"/>
  <c r="L530" i="1"/>
  <c r="O530" i="1"/>
  <c r="P530" i="1"/>
  <c r="U530" i="1"/>
  <c r="V530" i="1"/>
  <c r="J531" i="1"/>
  <c r="K531" i="1"/>
  <c r="M531" i="1"/>
  <c r="N531" i="1"/>
  <c r="R531" i="1"/>
  <c r="T531" i="1"/>
  <c r="L531" i="1"/>
  <c r="O531" i="1"/>
  <c r="P531" i="1"/>
  <c r="U531" i="1"/>
  <c r="V531" i="1"/>
  <c r="J532" i="1"/>
  <c r="K532" i="1"/>
  <c r="M532" i="1"/>
  <c r="N532" i="1"/>
  <c r="R532" i="1"/>
  <c r="T532" i="1"/>
  <c r="L532" i="1"/>
  <c r="O532" i="1"/>
  <c r="P532" i="1"/>
  <c r="U532" i="1"/>
  <c r="V532" i="1"/>
  <c r="J533" i="1"/>
  <c r="K533" i="1"/>
  <c r="M533" i="1"/>
  <c r="N533" i="1"/>
  <c r="R533" i="1"/>
  <c r="T533" i="1"/>
  <c r="L533" i="1"/>
  <c r="O533" i="1"/>
  <c r="P533" i="1"/>
  <c r="U533" i="1"/>
  <c r="V533" i="1"/>
  <c r="J534" i="1"/>
  <c r="K534" i="1"/>
  <c r="M534" i="1"/>
  <c r="N534" i="1"/>
  <c r="R534" i="1"/>
  <c r="T534" i="1"/>
  <c r="L534" i="1"/>
  <c r="O534" i="1"/>
  <c r="P534" i="1"/>
  <c r="U534" i="1"/>
  <c r="V534" i="1"/>
  <c r="J535" i="1"/>
  <c r="K535" i="1"/>
  <c r="M535" i="1"/>
  <c r="N535" i="1"/>
  <c r="R535" i="1"/>
  <c r="T535" i="1"/>
  <c r="L535" i="1"/>
  <c r="O535" i="1"/>
  <c r="P535" i="1"/>
  <c r="U535" i="1"/>
  <c r="V535" i="1"/>
  <c r="J536" i="1"/>
  <c r="K536" i="1"/>
  <c r="M536" i="1"/>
  <c r="N536" i="1"/>
  <c r="R536" i="1"/>
  <c r="T536" i="1"/>
  <c r="L536" i="1"/>
  <c r="O536" i="1"/>
  <c r="P536" i="1"/>
  <c r="U536" i="1"/>
  <c r="V536" i="1"/>
  <c r="J537" i="1"/>
  <c r="K537" i="1"/>
  <c r="M537" i="1"/>
  <c r="N537" i="1"/>
  <c r="R537" i="1"/>
  <c r="T537" i="1"/>
  <c r="L537" i="1"/>
  <c r="O537" i="1"/>
  <c r="P537" i="1"/>
  <c r="U537" i="1"/>
  <c r="V537" i="1"/>
  <c r="J538" i="1"/>
  <c r="K538" i="1"/>
  <c r="M538" i="1"/>
  <c r="N538" i="1"/>
  <c r="R538" i="1"/>
  <c r="T538" i="1"/>
  <c r="L538" i="1"/>
  <c r="O538" i="1"/>
  <c r="P538" i="1"/>
  <c r="U538" i="1"/>
  <c r="V538" i="1"/>
  <c r="J539" i="1"/>
  <c r="K539" i="1"/>
  <c r="M539" i="1"/>
  <c r="N539" i="1"/>
  <c r="R539" i="1"/>
  <c r="T539" i="1"/>
  <c r="L539" i="1"/>
  <c r="O539" i="1"/>
  <c r="P539" i="1"/>
  <c r="U539" i="1"/>
  <c r="V539" i="1"/>
  <c r="J540" i="1"/>
  <c r="K540" i="1"/>
  <c r="M540" i="1"/>
  <c r="N540" i="1"/>
  <c r="R540" i="1"/>
  <c r="T540" i="1"/>
  <c r="L540" i="1"/>
  <c r="O540" i="1"/>
  <c r="P540" i="1"/>
  <c r="U540" i="1"/>
  <c r="V540" i="1"/>
  <c r="J541" i="1"/>
  <c r="K541" i="1"/>
  <c r="M541" i="1"/>
  <c r="N541" i="1"/>
  <c r="R541" i="1"/>
  <c r="T541" i="1"/>
  <c r="L541" i="1"/>
  <c r="O541" i="1"/>
  <c r="P541" i="1"/>
  <c r="U541" i="1"/>
  <c r="V541" i="1"/>
  <c r="J542" i="1"/>
  <c r="K542" i="1"/>
  <c r="M542" i="1"/>
  <c r="N542" i="1"/>
  <c r="R542" i="1"/>
  <c r="T542" i="1"/>
  <c r="L542" i="1"/>
  <c r="O542" i="1"/>
  <c r="P542" i="1"/>
  <c r="U542" i="1"/>
  <c r="V542" i="1"/>
  <c r="J543" i="1"/>
  <c r="K543" i="1"/>
  <c r="M543" i="1"/>
  <c r="N543" i="1"/>
  <c r="R543" i="1"/>
  <c r="T543" i="1"/>
  <c r="L543" i="1"/>
  <c r="O543" i="1"/>
  <c r="P543" i="1"/>
  <c r="U543" i="1"/>
  <c r="V543" i="1"/>
  <c r="J544" i="1"/>
  <c r="K544" i="1"/>
  <c r="M544" i="1"/>
  <c r="N544" i="1"/>
  <c r="R544" i="1"/>
  <c r="T544" i="1"/>
  <c r="L544" i="1"/>
  <c r="O544" i="1"/>
  <c r="P544" i="1"/>
  <c r="U544" i="1"/>
  <c r="V544" i="1"/>
  <c r="J545" i="1"/>
  <c r="K545" i="1"/>
  <c r="M545" i="1"/>
  <c r="N545" i="1"/>
  <c r="R545" i="1"/>
  <c r="T545" i="1"/>
  <c r="L545" i="1"/>
  <c r="O545" i="1"/>
  <c r="P545" i="1"/>
  <c r="U545" i="1"/>
  <c r="V545" i="1"/>
  <c r="J546" i="1"/>
  <c r="K546" i="1"/>
  <c r="M546" i="1"/>
  <c r="N546" i="1"/>
  <c r="R546" i="1"/>
  <c r="T546" i="1"/>
  <c r="L546" i="1"/>
  <c r="O546" i="1"/>
  <c r="P546" i="1"/>
  <c r="U546" i="1"/>
  <c r="V546" i="1"/>
  <c r="J547" i="1"/>
  <c r="K547" i="1"/>
  <c r="M547" i="1"/>
  <c r="N547" i="1"/>
  <c r="R547" i="1"/>
  <c r="T547" i="1"/>
  <c r="L547" i="1"/>
  <c r="O547" i="1"/>
  <c r="P547" i="1"/>
  <c r="U547" i="1"/>
  <c r="V547" i="1"/>
  <c r="J548" i="1"/>
  <c r="K548" i="1"/>
  <c r="M548" i="1"/>
  <c r="N548" i="1"/>
  <c r="R548" i="1"/>
  <c r="T548" i="1"/>
  <c r="L548" i="1"/>
  <c r="O548" i="1"/>
  <c r="P548" i="1"/>
  <c r="U548" i="1"/>
  <c r="V548" i="1"/>
  <c r="J549" i="1"/>
  <c r="K549" i="1"/>
  <c r="M549" i="1"/>
  <c r="N549" i="1"/>
  <c r="R549" i="1"/>
  <c r="T549" i="1"/>
  <c r="L549" i="1"/>
  <c r="O549" i="1"/>
  <c r="P549" i="1"/>
  <c r="U549" i="1"/>
  <c r="V549" i="1"/>
  <c r="J550" i="1"/>
  <c r="K550" i="1"/>
  <c r="M550" i="1"/>
  <c r="N550" i="1"/>
  <c r="R550" i="1"/>
  <c r="T550" i="1"/>
  <c r="L550" i="1"/>
  <c r="O550" i="1"/>
  <c r="P550" i="1"/>
  <c r="U550" i="1"/>
  <c r="V550" i="1"/>
  <c r="J551" i="1"/>
  <c r="K551" i="1"/>
  <c r="M551" i="1"/>
  <c r="N551" i="1"/>
  <c r="R551" i="1"/>
  <c r="T551" i="1"/>
  <c r="L551" i="1"/>
  <c r="O551" i="1"/>
  <c r="P551" i="1"/>
  <c r="U551" i="1"/>
  <c r="V551" i="1"/>
  <c r="J552" i="1"/>
  <c r="K552" i="1"/>
  <c r="M552" i="1"/>
  <c r="N552" i="1"/>
  <c r="R552" i="1"/>
  <c r="T552" i="1"/>
  <c r="L552" i="1"/>
  <c r="O552" i="1"/>
  <c r="P552" i="1"/>
  <c r="U552" i="1"/>
  <c r="V552" i="1"/>
  <c r="J553" i="1"/>
  <c r="K553" i="1"/>
  <c r="M553" i="1"/>
  <c r="N553" i="1"/>
  <c r="R553" i="1"/>
  <c r="T553" i="1"/>
  <c r="L553" i="1"/>
  <c r="O553" i="1"/>
  <c r="P553" i="1"/>
  <c r="U553" i="1"/>
  <c r="V553" i="1"/>
  <c r="J554" i="1"/>
  <c r="K554" i="1"/>
  <c r="M554" i="1"/>
  <c r="N554" i="1"/>
  <c r="R554" i="1"/>
  <c r="T554" i="1"/>
  <c r="L554" i="1"/>
  <c r="O554" i="1"/>
  <c r="P554" i="1"/>
  <c r="U554" i="1"/>
  <c r="V554" i="1"/>
  <c r="J555" i="1"/>
  <c r="K555" i="1"/>
  <c r="M555" i="1"/>
  <c r="N555" i="1"/>
  <c r="R555" i="1"/>
  <c r="T555" i="1"/>
  <c r="L555" i="1"/>
  <c r="O555" i="1"/>
  <c r="P555" i="1"/>
  <c r="U555" i="1"/>
  <c r="V555" i="1"/>
  <c r="J556" i="1"/>
  <c r="K556" i="1"/>
  <c r="M556" i="1"/>
  <c r="N556" i="1"/>
  <c r="R556" i="1"/>
  <c r="T556" i="1"/>
  <c r="L556" i="1"/>
  <c r="O556" i="1"/>
  <c r="P556" i="1"/>
  <c r="U556" i="1"/>
  <c r="V556" i="1"/>
  <c r="J557" i="1"/>
  <c r="K557" i="1"/>
  <c r="M557" i="1"/>
  <c r="N557" i="1"/>
  <c r="R557" i="1"/>
  <c r="T557" i="1"/>
  <c r="L557" i="1"/>
  <c r="O557" i="1"/>
  <c r="P557" i="1"/>
  <c r="U557" i="1"/>
  <c r="V557" i="1"/>
  <c r="J558" i="1"/>
  <c r="K558" i="1"/>
  <c r="M558" i="1"/>
  <c r="N558" i="1"/>
  <c r="R558" i="1"/>
  <c r="T558" i="1"/>
  <c r="L558" i="1"/>
  <c r="O558" i="1"/>
  <c r="P558" i="1"/>
  <c r="U558" i="1"/>
  <c r="V558" i="1"/>
  <c r="J559" i="1"/>
  <c r="K559" i="1"/>
  <c r="M559" i="1"/>
  <c r="N559" i="1"/>
  <c r="R559" i="1"/>
  <c r="T559" i="1"/>
  <c r="L559" i="1"/>
  <c r="O559" i="1"/>
  <c r="P559" i="1"/>
  <c r="U559" i="1"/>
  <c r="V559" i="1"/>
  <c r="J560" i="1"/>
  <c r="K560" i="1"/>
  <c r="M560" i="1"/>
  <c r="N560" i="1"/>
  <c r="R560" i="1"/>
  <c r="T560" i="1"/>
  <c r="L560" i="1"/>
  <c r="O560" i="1"/>
  <c r="P560" i="1"/>
  <c r="U560" i="1"/>
  <c r="V560" i="1"/>
  <c r="J561" i="1"/>
  <c r="K561" i="1"/>
  <c r="M561" i="1"/>
  <c r="N561" i="1"/>
  <c r="R561" i="1"/>
  <c r="T561" i="1"/>
  <c r="L561" i="1"/>
  <c r="O561" i="1"/>
  <c r="P561" i="1"/>
  <c r="U561" i="1"/>
  <c r="V561" i="1"/>
  <c r="J562" i="1"/>
  <c r="K562" i="1"/>
  <c r="M562" i="1"/>
  <c r="N562" i="1"/>
  <c r="R562" i="1"/>
  <c r="T562" i="1"/>
  <c r="L562" i="1"/>
  <c r="O562" i="1"/>
  <c r="P562" i="1"/>
  <c r="U562" i="1"/>
  <c r="V562" i="1"/>
  <c r="J563" i="1"/>
  <c r="K563" i="1"/>
  <c r="M563" i="1"/>
  <c r="N563" i="1"/>
  <c r="R563" i="1"/>
  <c r="T563" i="1"/>
  <c r="L563" i="1"/>
  <c r="O563" i="1"/>
  <c r="P563" i="1"/>
  <c r="U563" i="1"/>
  <c r="V563" i="1"/>
  <c r="J564" i="1"/>
  <c r="K564" i="1"/>
  <c r="M564" i="1"/>
  <c r="N564" i="1"/>
  <c r="R564" i="1"/>
  <c r="T564" i="1"/>
  <c r="L564" i="1"/>
  <c r="O564" i="1"/>
  <c r="P564" i="1"/>
  <c r="U564" i="1"/>
  <c r="V564" i="1"/>
  <c r="J565" i="1"/>
  <c r="K565" i="1"/>
  <c r="M565" i="1"/>
  <c r="N565" i="1"/>
  <c r="R565" i="1"/>
  <c r="T565" i="1"/>
  <c r="L565" i="1"/>
  <c r="O565" i="1"/>
  <c r="P565" i="1"/>
  <c r="U565" i="1"/>
  <c r="V565" i="1"/>
  <c r="J566" i="1"/>
  <c r="K566" i="1"/>
  <c r="M566" i="1"/>
  <c r="N566" i="1"/>
  <c r="R566" i="1"/>
  <c r="T566" i="1"/>
  <c r="L566" i="1"/>
  <c r="O566" i="1"/>
  <c r="P566" i="1"/>
  <c r="U566" i="1"/>
  <c r="V566" i="1"/>
  <c r="J567" i="1"/>
  <c r="K567" i="1"/>
  <c r="M567" i="1"/>
  <c r="N567" i="1"/>
  <c r="R567" i="1"/>
  <c r="T567" i="1"/>
  <c r="L567" i="1"/>
  <c r="O567" i="1"/>
  <c r="P567" i="1"/>
  <c r="U567" i="1"/>
  <c r="V567" i="1"/>
  <c r="J568" i="1"/>
  <c r="K568" i="1"/>
  <c r="M568" i="1"/>
  <c r="N568" i="1"/>
  <c r="R568" i="1"/>
  <c r="T568" i="1"/>
  <c r="L568" i="1"/>
  <c r="O568" i="1"/>
  <c r="P568" i="1"/>
  <c r="U568" i="1"/>
  <c r="V568" i="1"/>
  <c r="J569" i="1"/>
  <c r="K569" i="1"/>
  <c r="M569" i="1"/>
  <c r="N569" i="1"/>
  <c r="R569" i="1"/>
  <c r="T569" i="1"/>
  <c r="L569" i="1"/>
  <c r="O569" i="1"/>
  <c r="P569" i="1"/>
  <c r="U569" i="1"/>
  <c r="V569" i="1"/>
  <c r="J570" i="1"/>
  <c r="K570" i="1"/>
  <c r="M570" i="1"/>
  <c r="N570" i="1"/>
  <c r="R570" i="1"/>
  <c r="T570" i="1"/>
  <c r="L570" i="1"/>
  <c r="O570" i="1"/>
  <c r="P570" i="1"/>
  <c r="U570" i="1"/>
  <c r="V570" i="1"/>
  <c r="J571" i="1"/>
  <c r="K571" i="1"/>
  <c r="M571" i="1"/>
  <c r="N571" i="1"/>
  <c r="R571" i="1"/>
  <c r="T571" i="1"/>
  <c r="L571" i="1"/>
  <c r="O571" i="1"/>
  <c r="P571" i="1"/>
  <c r="U571" i="1"/>
  <c r="V571" i="1"/>
  <c r="J572" i="1"/>
  <c r="K572" i="1"/>
  <c r="M572" i="1"/>
  <c r="N572" i="1"/>
  <c r="R572" i="1"/>
  <c r="T572" i="1"/>
  <c r="L572" i="1"/>
  <c r="O572" i="1"/>
  <c r="P572" i="1"/>
  <c r="U572" i="1"/>
  <c r="V572" i="1"/>
  <c r="J573" i="1"/>
  <c r="K573" i="1"/>
  <c r="M573" i="1"/>
  <c r="N573" i="1"/>
  <c r="R573" i="1"/>
  <c r="T573" i="1"/>
  <c r="L573" i="1"/>
  <c r="O573" i="1"/>
  <c r="P573" i="1"/>
  <c r="U573" i="1"/>
  <c r="V573" i="1"/>
  <c r="J574" i="1"/>
  <c r="K574" i="1"/>
  <c r="M574" i="1"/>
  <c r="N574" i="1"/>
  <c r="R574" i="1"/>
  <c r="T574" i="1"/>
  <c r="L574" i="1"/>
  <c r="O574" i="1"/>
  <c r="P574" i="1"/>
  <c r="U574" i="1"/>
  <c r="V574" i="1"/>
  <c r="J575" i="1"/>
  <c r="K575" i="1"/>
  <c r="M575" i="1"/>
  <c r="N575" i="1"/>
  <c r="R575" i="1"/>
  <c r="T575" i="1"/>
  <c r="L575" i="1"/>
  <c r="O575" i="1"/>
  <c r="P575" i="1"/>
  <c r="U575" i="1"/>
  <c r="V575" i="1"/>
  <c r="J576" i="1"/>
  <c r="K576" i="1"/>
  <c r="M576" i="1"/>
  <c r="N576" i="1"/>
  <c r="R576" i="1"/>
  <c r="T576" i="1"/>
  <c r="L576" i="1"/>
  <c r="O576" i="1"/>
  <c r="P576" i="1"/>
  <c r="U576" i="1"/>
  <c r="V576" i="1"/>
  <c r="J577" i="1"/>
  <c r="K577" i="1"/>
  <c r="M577" i="1"/>
  <c r="N577" i="1"/>
  <c r="R577" i="1"/>
  <c r="T577" i="1"/>
  <c r="L577" i="1"/>
  <c r="O577" i="1"/>
  <c r="P577" i="1"/>
  <c r="U577" i="1"/>
  <c r="V577" i="1"/>
  <c r="J578" i="1"/>
  <c r="K578" i="1"/>
  <c r="M578" i="1"/>
  <c r="N578" i="1"/>
  <c r="R578" i="1"/>
  <c r="T578" i="1"/>
  <c r="L578" i="1"/>
  <c r="O578" i="1"/>
  <c r="P578" i="1"/>
  <c r="U578" i="1"/>
  <c r="V578" i="1"/>
  <c r="J579" i="1"/>
  <c r="K579" i="1"/>
  <c r="M579" i="1"/>
  <c r="N579" i="1"/>
  <c r="R579" i="1"/>
  <c r="T579" i="1"/>
  <c r="L579" i="1"/>
  <c r="O579" i="1"/>
  <c r="P579" i="1"/>
  <c r="U579" i="1"/>
  <c r="V579" i="1"/>
  <c r="J580" i="1"/>
  <c r="K580" i="1"/>
  <c r="M580" i="1"/>
  <c r="N580" i="1"/>
  <c r="R580" i="1"/>
  <c r="T580" i="1"/>
  <c r="L580" i="1"/>
  <c r="O580" i="1"/>
  <c r="P580" i="1"/>
  <c r="U580" i="1"/>
  <c r="V580" i="1"/>
  <c r="J581" i="1"/>
  <c r="K581" i="1"/>
  <c r="M581" i="1"/>
  <c r="N581" i="1"/>
  <c r="R581" i="1"/>
  <c r="T581" i="1"/>
  <c r="L581" i="1"/>
  <c r="O581" i="1"/>
  <c r="P581" i="1"/>
  <c r="U581" i="1"/>
  <c r="V581" i="1"/>
  <c r="J582" i="1"/>
  <c r="K582" i="1"/>
  <c r="M582" i="1"/>
  <c r="N582" i="1"/>
  <c r="R582" i="1"/>
  <c r="T582" i="1"/>
  <c r="L582" i="1"/>
  <c r="O582" i="1"/>
  <c r="P582" i="1"/>
  <c r="U582" i="1"/>
  <c r="V582" i="1"/>
  <c r="J583" i="1"/>
  <c r="K583" i="1"/>
  <c r="M583" i="1"/>
  <c r="N583" i="1"/>
  <c r="R583" i="1"/>
  <c r="T583" i="1"/>
  <c r="L583" i="1"/>
  <c r="O583" i="1"/>
  <c r="P583" i="1"/>
  <c r="U583" i="1"/>
  <c r="V583" i="1"/>
  <c r="J584" i="1"/>
  <c r="K584" i="1"/>
  <c r="M584" i="1"/>
  <c r="N584" i="1"/>
  <c r="R584" i="1"/>
  <c r="T584" i="1"/>
  <c r="L584" i="1"/>
  <c r="O584" i="1"/>
  <c r="P584" i="1"/>
  <c r="U584" i="1"/>
  <c r="V584" i="1"/>
  <c r="J585" i="1"/>
  <c r="K585" i="1"/>
  <c r="M585" i="1"/>
  <c r="N585" i="1"/>
  <c r="R585" i="1"/>
  <c r="T585" i="1"/>
  <c r="L585" i="1"/>
  <c r="O585" i="1"/>
  <c r="P585" i="1"/>
  <c r="U585" i="1"/>
  <c r="V585" i="1"/>
  <c r="J586" i="1"/>
  <c r="K586" i="1"/>
  <c r="M586" i="1"/>
  <c r="N586" i="1"/>
  <c r="R586" i="1"/>
  <c r="T586" i="1"/>
  <c r="L586" i="1"/>
  <c r="O586" i="1"/>
  <c r="P586" i="1"/>
  <c r="U586" i="1"/>
  <c r="V586" i="1"/>
  <c r="J587" i="1"/>
  <c r="K587" i="1"/>
  <c r="M587" i="1"/>
  <c r="N587" i="1"/>
  <c r="R587" i="1"/>
  <c r="T587" i="1"/>
  <c r="L587" i="1"/>
  <c r="O587" i="1"/>
  <c r="P587" i="1"/>
  <c r="U587" i="1"/>
  <c r="V587" i="1"/>
  <c r="J588" i="1"/>
  <c r="K588" i="1"/>
  <c r="M588" i="1"/>
  <c r="N588" i="1"/>
  <c r="R588" i="1"/>
  <c r="T588" i="1"/>
  <c r="L588" i="1"/>
  <c r="O588" i="1"/>
  <c r="P588" i="1"/>
  <c r="U588" i="1"/>
  <c r="V588" i="1"/>
  <c r="J589" i="1"/>
  <c r="K589" i="1"/>
  <c r="M589" i="1"/>
  <c r="N589" i="1"/>
  <c r="R589" i="1"/>
  <c r="T589" i="1"/>
  <c r="L589" i="1"/>
  <c r="O589" i="1"/>
  <c r="P589" i="1"/>
  <c r="U589" i="1"/>
  <c r="V589" i="1"/>
  <c r="J590" i="1"/>
  <c r="K590" i="1"/>
  <c r="M590" i="1"/>
  <c r="N590" i="1"/>
  <c r="R590" i="1"/>
  <c r="T590" i="1"/>
  <c r="L590" i="1"/>
  <c r="O590" i="1"/>
  <c r="P590" i="1"/>
  <c r="U590" i="1"/>
  <c r="V590" i="1"/>
  <c r="J591" i="1"/>
  <c r="K591" i="1"/>
  <c r="M591" i="1"/>
  <c r="N591" i="1"/>
  <c r="R591" i="1"/>
  <c r="T591" i="1"/>
  <c r="L591" i="1"/>
  <c r="O591" i="1"/>
  <c r="P591" i="1"/>
  <c r="U591" i="1"/>
  <c r="V591" i="1"/>
  <c r="J592" i="1"/>
  <c r="K592" i="1"/>
  <c r="M592" i="1"/>
  <c r="N592" i="1"/>
  <c r="R592" i="1"/>
  <c r="T592" i="1"/>
  <c r="L592" i="1"/>
  <c r="O592" i="1"/>
  <c r="P592" i="1"/>
  <c r="U592" i="1"/>
  <c r="V592" i="1"/>
  <c r="J593" i="1"/>
  <c r="K593" i="1"/>
  <c r="M593" i="1"/>
  <c r="N593" i="1"/>
  <c r="R593" i="1"/>
  <c r="T593" i="1"/>
  <c r="L593" i="1"/>
  <c r="O593" i="1"/>
  <c r="P593" i="1"/>
  <c r="U593" i="1"/>
  <c r="V593" i="1"/>
  <c r="J594" i="1"/>
  <c r="K594" i="1"/>
  <c r="M594" i="1"/>
  <c r="N594" i="1"/>
  <c r="R594" i="1"/>
  <c r="T594" i="1"/>
  <c r="L594" i="1"/>
  <c r="O594" i="1"/>
  <c r="P594" i="1"/>
  <c r="U594" i="1"/>
  <c r="V594" i="1"/>
  <c r="J595" i="1"/>
  <c r="K595" i="1"/>
  <c r="M595" i="1"/>
  <c r="N595" i="1"/>
  <c r="R595" i="1"/>
  <c r="T595" i="1"/>
  <c r="L595" i="1"/>
  <c r="O595" i="1"/>
  <c r="P595" i="1"/>
  <c r="U595" i="1"/>
  <c r="V595" i="1"/>
  <c r="J596" i="1"/>
  <c r="K596" i="1"/>
  <c r="M596" i="1"/>
  <c r="N596" i="1"/>
  <c r="R596" i="1"/>
  <c r="T596" i="1"/>
  <c r="L596" i="1"/>
  <c r="O596" i="1"/>
  <c r="P596" i="1"/>
  <c r="U596" i="1"/>
  <c r="V596" i="1"/>
  <c r="J597" i="1"/>
  <c r="K597" i="1"/>
  <c r="M597" i="1"/>
  <c r="N597" i="1"/>
  <c r="R597" i="1"/>
  <c r="T597" i="1"/>
  <c r="L597" i="1"/>
  <c r="O597" i="1"/>
  <c r="P597" i="1"/>
  <c r="U597" i="1"/>
  <c r="V597" i="1"/>
  <c r="J598" i="1"/>
  <c r="K598" i="1"/>
  <c r="M598" i="1"/>
  <c r="N598" i="1"/>
  <c r="R598" i="1"/>
  <c r="T598" i="1"/>
  <c r="L598" i="1"/>
  <c r="O598" i="1"/>
  <c r="P598" i="1"/>
  <c r="U598" i="1"/>
  <c r="V598" i="1"/>
  <c r="J599" i="1"/>
  <c r="K599" i="1"/>
  <c r="M599" i="1"/>
  <c r="N599" i="1"/>
  <c r="R599" i="1"/>
  <c r="T599" i="1"/>
  <c r="L599" i="1"/>
  <c r="O599" i="1"/>
  <c r="P599" i="1"/>
  <c r="U599" i="1"/>
  <c r="V599" i="1"/>
  <c r="J600" i="1"/>
  <c r="K600" i="1"/>
  <c r="M600" i="1"/>
  <c r="N600" i="1"/>
  <c r="R600" i="1"/>
  <c r="T600" i="1"/>
  <c r="L600" i="1"/>
  <c r="O600" i="1"/>
  <c r="P600" i="1"/>
  <c r="U600" i="1"/>
  <c r="V600" i="1"/>
  <c r="J601" i="1"/>
  <c r="K601" i="1"/>
  <c r="M601" i="1"/>
  <c r="N601" i="1"/>
  <c r="R601" i="1"/>
  <c r="T601" i="1"/>
  <c r="L601" i="1"/>
  <c r="O601" i="1"/>
  <c r="P601" i="1"/>
  <c r="U601" i="1"/>
  <c r="V601" i="1"/>
  <c r="J602" i="1"/>
  <c r="K602" i="1"/>
  <c r="M602" i="1"/>
  <c r="N602" i="1"/>
  <c r="R602" i="1"/>
  <c r="T602" i="1"/>
  <c r="L602" i="1"/>
  <c r="O602" i="1"/>
  <c r="P602" i="1"/>
  <c r="U602" i="1"/>
  <c r="V602" i="1"/>
  <c r="J603" i="1"/>
  <c r="K603" i="1"/>
  <c r="M603" i="1"/>
  <c r="N603" i="1"/>
  <c r="R603" i="1"/>
  <c r="T603" i="1"/>
  <c r="L603" i="1"/>
  <c r="O603" i="1"/>
  <c r="P603" i="1"/>
  <c r="U603" i="1"/>
  <c r="V603" i="1"/>
  <c r="J604" i="1"/>
  <c r="K604" i="1"/>
  <c r="M604" i="1"/>
  <c r="N604" i="1"/>
  <c r="R604" i="1"/>
  <c r="T604" i="1"/>
  <c r="L604" i="1"/>
  <c r="O604" i="1"/>
  <c r="P604" i="1"/>
  <c r="U604" i="1"/>
  <c r="V604" i="1"/>
  <c r="J605" i="1"/>
  <c r="K605" i="1"/>
  <c r="M605" i="1"/>
  <c r="N605" i="1"/>
  <c r="R605" i="1"/>
  <c r="T605" i="1"/>
  <c r="L605" i="1"/>
  <c r="O605" i="1"/>
  <c r="P605" i="1"/>
  <c r="U605" i="1"/>
  <c r="V605" i="1"/>
  <c r="J606" i="1"/>
  <c r="K606" i="1"/>
  <c r="M606" i="1"/>
  <c r="N606" i="1"/>
  <c r="R606" i="1"/>
  <c r="T606" i="1"/>
  <c r="L606" i="1"/>
  <c r="O606" i="1"/>
  <c r="P606" i="1"/>
  <c r="U606" i="1"/>
  <c r="V606" i="1"/>
  <c r="J607" i="1"/>
  <c r="K607" i="1"/>
  <c r="M607" i="1"/>
  <c r="N607" i="1"/>
  <c r="R607" i="1"/>
  <c r="T607" i="1"/>
  <c r="L607" i="1"/>
  <c r="O607" i="1"/>
  <c r="P607" i="1"/>
  <c r="U607" i="1"/>
  <c r="V607" i="1"/>
  <c r="J608" i="1"/>
  <c r="K608" i="1"/>
  <c r="M608" i="1"/>
  <c r="N608" i="1"/>
  <c r="R608" i="1"/>
  <c r="T608" i="1"/>
  <c r="L608" i="1"/>
  <c r="O608" i="1"/>
  <c r="P608" i="1"/>
  <c r="U608" i="1"/>
  <c r="V608" i="1"/>
  <c r="J609" i="1"/>
  <c r="K609" i="1"/>
  <c r="M609" i="1"/>
  <c r="N609" i="1"/>
  <c r="R609" i="1"/>
  <c r="T609" i="1"/>
  <c r="L609" i="1"/>
  <c r="O609" i="1"/>
  <c r="P609" i="1"/>
  <c r="U609" i="1"/>
  <c r="V609" i="1"/>
  <c r="J610" i="1"/>
  <c r="K610" i="1"/>
  <c r="M610" i="1"/>
  <c r="N610" i="1"/>
  <c r="R610" i="1"/>
  <c r="T610" i="1"/>
  <c r="L610" i="1"/>
  <c r="O610" i="1"/>
  <c r="P610" i="1"/>
  <c r="U610" i="1"/>
  <c r="V610" i="1"/>
  <c r="J611" i="1"/>
  <c r="K611" i="1"/>
  <c r="M611" i="1"/>
  <c r="N611" i="1"/>
  <c r="R611" i="1"/>
  <c r="T611" i="1"/>
  <c r="L611" i="1"/>
  <c r="O611" i="1"/>
  <c r="P611" i="1"/>
  <c r="U611" i="1"/>
  <c r="V611" i="1"/>
  <c r="J612" i="1"/>
  <c r="K612" i="1"/>
  <c r="M612" i="1"/>
  <c r="N612" i="1"/>
  <c r="R612" i="1"/>
  <c r="T612" i="1"/>
  <c r="L612" i="1"/>
  <c r="O612" i="1"/>
  <c r="P612" i="1"/>
  <c r="U612" i="1"/>
  <c r="V612" i="1"/>
  <c r="J613" i="1"/>
  <c r="K613" i="1"/>
  <c r="M613" i="1"/>
  <c r="N613" i="1"/>
  <c r="R613" i="1"/>
  <c r="T613" i="1"/>
  <c r="L613" i="1"/>
  <c r="O613" i="1"/>
  <c r="P613" i="1"/>
  <c r="U613" i="1"/>
  <c r="V613" i="1"/>
  <c r="J614" i="1"/>
  <c r="K614" i="1"/>
  <c r="M614" i="1"/>
  <c r="N614" i="1"/>
  <c r="R614" i="1"/>
  <c r="T614" i="1"/>
  <c r="L614" i="1"/>
  <c r="O614" i="1"/>
  <c r="P614" i="1"/>
  <c r="U614" i="1"/>
  <c r="V614" i="1"/>
  <c r="J615" i="1"/>
  <c r="K615" i="1"/>
  <c r="M615" i="1"/>
  <c r="N615" i="1"/>
  <c r="R615" i="1"/>
  <c r="T615" i="1"/>
  <c r="L615" i="1"/>
  <c r="O615" i="1"/>
  <c r="P615" i="1"/>
  <c r="U615" i="1"/>
  <c r="V615" i="1"/>
  <c r="J616" i="1"/>
  <c r="K616" i="1"/>
  <c r="M616" i="1"/>
  <c r="N616" i="1"/>
  <c r="R616" i="1"/>
  <c r="T616" i="1"/>
  <c r="L616" i="1"/>
  <c r="O616" i="1"/>
  <c r="P616" i="1"/>
  <c r="U616" i="1"/>
  <c r="V616" i="1"/>
  <c r="J617" i="1"/>
  <c r="K617" i="1"/>
  <c r="M617" i="1"/>
  <c r="N617" i="1"/>
  <c r="R617" i="1"/>
  <c r="T617" i="1"/>
  <c r="L617" i="1"/>
  <c r="O617" i="1"/>
  <c r="P617" i="1"/>
  <c r="U617" i="1"/>
  <c r="V617" i="1"/>
  <c r="J618" i="1"/>
  <c r="K618" i="1"/>
  <c r="M618" i="1"/>
  <c r="N618" i="1"/>
  <c r="R618" i="1"/>
  <c r="T618" i="1"/>
  <c r="L618" i="1"/>
  <c r="O618" i="1"/>
  <c r="P618" i="1"/>
  <c r="U618" i="1"/>
  <c r="V618" i="1"/>
  <c r="J619" i="1"/>
  <c r="K619" i="1"/>
  <c r="M619" i="1"/>
  <c r="N619" i="1"/>
  <c r="R619" i="1"/>
  <c r="T619" i="1"/>
  <c r="L619" i="1"/>
  <c r="O619" i="1"/>
  <c r="P619" i="1"/>
  <c r="U619" i="1"/>
  <c r="V619" i="1"/>
  <c r="J620" i="1"/>
  <c r="K620" i="1"/>
  <c r="M620" i="1"/>
  <c r="N620" i="1"/>
  <c r="R620" i="1"/>
  <c r="T620" i="1"/>
  <c r="L620" i="1"/>
  <c r="O620" i="1"/>
  <c r="P620" i="1"/>
  <c r="U620" i="1"/>
  <c r="V620" i="1"/>
  <c r="J621" i="1"/>
  <c r="K621" i="1"/>
  <c r="M621" i="1"/>
  <c r="N621" i="1"/>
  <c r="R621" i="1"/>
  <c r="T621" i="1"/>
  <c r="L621" i="1"/>
  <c r="O621" i="1"/>
  <c r="P621" i="1"/>
  <c r="U621" i="1"/>
  <c r="V621" i="1"/>
  <c r="J622" i="1"/>
  <c r="K622" i="1"/>
  <c r="M622" i="1"/>
  <c r="N622" i="1"/>
  <c r="R622" i="1"/>
  <c r="T622" i="1"/>
  <c r="L622" i="1"/>
  <c r="O622" i="1"/>
  <c r="P622" i="1"/>
  <c r="U622" i="1"/>
  <c r="V622" i="1"/>
  <c r="J623" i="1"/>
  <c r="K623" i="1"/>
  <c r="M623" i="1"/>
  <c r="N623" i="1"/>
  <c r="R623" i="1"/>
  <c r="T623" i="1"/>
  <c r="L623" i="1"/>
  <c r="O623" i="1"/>
  <c r="P623" i="1"/>
  <c r="U623" i="1"/>
  <c r="V623" i="1"/>
  <c r="J624" i="1"/>
  <c r="K624" i="1"/>
  <c r="M624" i="1"/>
  <c r="N624" i="1"/>
  <c r="R624" i="1"/>
  <c r="T624" i="1"/>
  <c r="L624" i="1"/>
  <c r="O624" i="1"/>
  <c r="P624" i="1"/>
  <c r="U624" i="1"/>
  <c r="V624" i="1"/>
  <c r="J625" i="1"/>
  <c r="K625" i="1"/>
  <c r="M625" i="1"/>
  <c r="N625" i="1"/>
  <c r="R625" i="1"/>
  <c r="T625" i="1"/>
  <c r="L625" i="1"/>
  <c r="O625" i="1"/>
  <c r="P625" i="1"/>
  <c r="U625" i="1"/>
  <c r="V625" i="1"/>
  <c r="J626" i="1"/>
  <c r="K626" i="1"/>
  <c r="M626" i="1"/>
  <c r="N626" i="1"/>
  <c r="R626" i="1"/>
  <c r="T626" i="1"/>
  <c r="L626" i="1"/>
  <c r="O626" i="1"/>
  <c r="P626" i="1"/>
  <c r="U626" i="1"/>
  <c r="V626" i="1"/>
  <c r="J627" i="1"/>
  <c r="K627" i="1"/>
  <c r="M627" i="1"/>
  <c r="N627" i="1"/>
  <c r="R627" i="1"/>
  <c r="T627" i="1"/>
  <c r="L627" i="1"/>
  <c r="O627" i="1"/>
  <c r="P627" i="1"/>
  <c r="U627" i="1"/>
  <c r="V627" i="1"/>
  <c r="J628" i="1"/>
  <c r="K628" i="1"/>
  <c r="M628" i="1"/>
  <c r="N628" i="1"/>
  <c r="R628" i="1"/>
  <c r="T628" i="1"/>
  <c r="L628" i="1"/>
  <c r="O628" i="1"/>
  <c r="P628" i="1"/>
  <c r="U628" i="1"/>
  <c r="V628" i="1"/>
  <c r="J629" i="1"/>
  <c r="K629" i="1"/>
  <c r="M629" i="1"/>
  <c r="N629" i="1"/>
  <c r="R629" i="1"/>
  <c r="T629" i="1"/>
  <c r="L629" i="1"/>
  <c r="O629" i="1"/>
  <c r="P629" i="1"/>
  <c r="U629" i="1"/>
  <c r="V629" i="1"/>
  <c r="J630" i="1"/>
  <c r="K630" i="1"/>
  <c r="M630" i="1"/>
  <c r="N630" i="1"/>
  <c r="R630" i="1"/>
  <c r="T630" i="1"/>
  <c r="L630" i="1"/>
  <c r="O630" i="1"/>
  <c r="P630" i="1"/>
  <c r="U630" i="1"/>
  <c r="V630" i="1"/>
  <c r="J631" i="1"/>
  <c r="K631" i="1"/>
  <c r="M631" i="1"/>
  <c r="N631" i="1"/>
  <c r="R631" i="1"/>
  <c r="T631" i="1"/>
  <c r="L631" i="1"/>
  <c r="O631" i="1"/>
  <c r="P631" i="1"/>
  <c r="U631" i="1"/>
  <c r="V631" i="1"/>
  <c r="J632" i="1"/>
  <c r="K632" i="1"/>
  <c r="M632" i="1"/>
  <c r="N632" i="1"/>
  <c r="R632" i="1"/>
  <c r="T632" i="1"/>
  <c r="L632" i="1"/>
  <c r="O632" i="1"/>
  <c r="P632" i="1"/>
  <c r="U632" i="1"/>
  <c r="V632" i="1"/>
  <c r="J633" i="1"/>
  <c r="K633" i="1"/>
  <c r="M633" i="1"/>
  <c r="N633" i="1"/>
  <c r="R633" i="1"/>
  <c r="T633" i="1"/>
  <c r="L633" i="1"/>
  <c r="O633" i="1"/>
  <c r="P633" i="1"/>
  <c r="U633" i="1"/>
  <c r="V633" i="1"/>
  <c r="J634" i="1"/>
  <c r="K634" i="1"/>
  <c r="M634" i="1"/>
  <c r="N634" i="1"/>
  <c r="R634" i="1"/>
  <c r="T634" i="1"/>
  <c r="L634" i="1"/>
  <c r="O634" i="1"/>
  <c r="P634" i="1"/>
  <c r="U634" i="1"/>
  <c r="V634" i="1"/>
  <c r="J635" i="1"/>
  <c r="K635" i="1"/>
  <c r="M635" i="1"/>
  <c r="N635" i="1"/>
  <c r="R635" i="1"/>
  <c r="T635" i="1"/>
  <c r="L635" i="1"/>
  <c r="O635" i="1"/>
  <c r="P635" i="1"/>
  <c r="U635" i="1"/>
  <c r="V635" i="1"/>
  <c r="J636" i="1"/>
  <c r="K636" i="1"/>
  <c r="M636" i="1"/>
  <c r="N636" i="1"/>
  <c r="R636" i="1"/>
  <c r="T636" i="1"/>
  <c r="L636" i="1"/>
  <c r="O636" i="1"/>
  <c r="P636" i="1"/>
  <c r="U636" i="1"/>
  <c r="V636" i="1"/>
  <c r="J637" i="1"/>
  <c r="K637" i="1"/>
  <c r="M637" i="1"/>
  <c r="N637" i="1"/>
  <c r="R637" i="1"/>
  <c r="T637" i="1"/>
  <c r="L637" i="1"/>
  <c r="O637" i="1"/>
  <c r="P637" i="1"/>
  <c r="U637" i="1"/>
  <c r="V637" i="1"/>
  <c r="J638" i="1"/>
  <c r="K638" i="1"/>
  <c r="M638" i="1"/>
  <c r="N638" i="1"/>
  <c r="R638" i="1"/>
  <c r="T638" i="1"/>
  <c r="L638" i="1"/>
  <c r="O638" i="1"/>
  <c r="P638" i="1"/>
  <c r="U638" i="1"/>
  <c r="V638" i="1"/>
  <c r="J639" i="1"/>
  <c r="K639" i="1"/>
  <c r="M639" i="1"/>
  <c r="N639" i="1"/>
  <c r="R639" i="1"/>
  <c r="T639" i="1"/>
  <c r="L639" i="1"/>
  <c r="O639" i="1"/>
  <c r="P639" i="1"/>
  <c r="U639" i="1"/>
  <c r="V639" i="1"/>
  <c r="J640" i="1"/>
  <c r="K640" i="1"/>
  <c r="M640" i="1"/>
  <c r="N640" i="1"/>
  <c r="R640" i="1"/>
  <c r="T640" i="1"/>
  <c r="L640" i="1"/>
  <c r="O640" i="1"/>
  <c r="P640" i="1"/>
  <c r="U640" i="1"/>
  <c r="V640" i="1"/>
  <c r="J641" i="1"/>
  <c r="K641" i="1"/>
  <c r="M641" i="1"/>
  <c r="N641" i="1"/>
  <c r="R641" i="1"/>
  <c r="T641" i="1"/>
  <c r="L641" i="1"/>
  <c r="O641" i="1"/>
  <c r="P641" i="1"/>
  <c r="U641" i="1"/>
  <c r="V641" i="1"/>
  <c r="J642" i="1"/>
  <c r="K642" i="1"/>
  <c r="M642" i="1"/>
  <c r="N642" i="1"/>
  <c r="R642" i="1"/>
  <c r="T642" i="1"/>
  <c r="L642" i="1"/>
  <c r="O642" i="1"/>
  <c r="P642" i="1"/>
  <c r="U642" i="1"/>
  <c r="V642" i="1"/>
  <c r="J643" i="1"/>
  <c r="K643" i="1"/>
  <c r="M643" i="1"/>
  <c r="N643" i="1"/>
  <c r="R643" i="1"/>
  <c r="T643" i="1"/>
  <c r="L643" i="1"/>
  <c r="O643" i="1"/>
  <c r="P643" i="1"/>
  <c r="U643" i="1"/>
  <c r="V643" i="1"/>
  <c r="J644" i="1"/>
  <c r="K644" i="1"/>
  <c r="M644" i="1"/>
  <c r="N644" i="1"/>
  <c r="R644" i="1"/>
  <c r="T644" i="1"/>
  <c r="L644" i="1"/>
  <c r="O644" i="1"/>
  <c r="P644" i="1"/>
  <c r="U644" i="1"/>
  <c r="V644" i="1"/>
  <c r="J645" i="1"/>
  <c r="K645" i="1"/>
  <c r="M645" i="1"/>
  <c r="N645" i="1"/>
  <c r="R645" i="1"/>
  <c r="T645" i="1"/>
  <c r="L645" i="1"/>
  <c r="O645" i="1"/>
  <c r="P645" i="1"/>
  <c r="U645" i="1"/>
  <c r="V645" i="1"/>
  <c r="J646" i="1"/>
  <c r="K646" i="1"/>
  <c r="M646" i="1"/>
  <c r="N646" i="1"/>
  <c r="R646" i="1"/>
  <c r="T646" i="1"/>
  <c r="L646" i="1"/>
  <c r="O646" i="1"/>
  <c r="P646" i="1"/>
  <c r="U646" i="1"/>
  <c r="V646" i="1"/>
  <c r="J647" i="1"/>
  <c r="K647" i="1"/>
  <c r="M647" i="1"/>
  <c r="N647" i="1"/>
  <c r="R647" i="1"/>
  <c r="T647" i="1"/>
  <c r="L647" i="1"/>
  <c r="O647" i="1"/>
  <c r="P647" i="1"/>
  <c r="U647" i="1"/>
  <c r="V647" i="1"/>
  <c r="J648" i="1"/>
  <c r="K648" i="1"/>
  <c r="M648" i="1"/>
  <c r="N648" i="1"/>
  <c r="R648" i="1"/>
  <c r="T648" i="1"/>
  <c r="L648" i="1"/>
  <c r="O648" i="1"/>
  <c r="P648" i="1"/>
  <c r="U648" i="1"/>
  <c r="V648" i="1"/>
  <c r="J649" i="1"/>
  <c r="K649" i="1"/>
  <c r="M649" i="1"/>
  <c r="N649" i="1"/>
  <c r="R649" i="1"/>
  <c r="T649" i="1"/>
  <c r="L649" i="1"/>
  <c r="O649" i="1"/>
  <c r="P649" i="1"/>
  <c r="U649" i="1"/>
  <c r="V649" i="1"/>
  <c r="J650" i="1"/>
  <c r="K650" i="1"/>
  <c r="M650" i="1"/>
  <c r="N650" i="1"/>
  <c r="R650" i="1"/>
  <c r="T650" i="1"/>
  <c r="L650" i="1"/>
  <c r="O650" i="1"/>
  <c r="P650" i="1"/>
  <c r="U650" i="1"/>
  <c r="V650" i="1"/>
  <c r="J651" i="1"/>
  <c r="K651" i="1"/>
  <c r="M651" i="1"/>
  <c r="N651" i="1"/>
  <c r="R651" i="1"/>
  <c r="T651" i="1"/>
  <c r="L651" i="1"/>
  <c r="O651" i="1"/>
  <c r="P651" i="1"/>
  <c r="U651" i="1"/>
  <c r="V651" i="1"/>
  <c r="J652" i="1"/>
  <c r="K652" i="1"/>
  <c r="M652" i="1"/>
  <c r="N652" i="1"/>
  <c r="R652" i="1"/>
  <c r="T652" i="1"/>
  <c r="L652" i="1"/>
  <c r="O652" i="1"/>
  <c r="P652" i="1"/>
  <c r="U652" i="1"/>
  <c r="V652" i="1"/>
  <c r="J653" i="1"/>
  <c r="K653" i="1"/>
  <c r="M653" i="1"/>
  <c r="N653" i="1"/>
  <c r="R653" i="1"/>
  <c r="T653" i="1"/>
  <c r="L653" i="1"/>
  <c r="O653" i="1"/>
  <c r="P653" i="1"/>
  <c r="U653" i="1"/>
  <c r="V653" i="1"/>
  <c r="J654" i="1"/>
  <c r="K654" i="1"/>
  <c r="M654" i="1"/>
  <c r="N654" i="1"/>
  <c r="R654" i="1"/>
  <c r="T654" i="1"/>
  <c r="L654" i="1"/>
  <c r="O654" i="1"/>
  <c r="P654" i="1"/>
  <c r="U654" i="1"/>
  <c r="V654" i="1"/>
  <c r="J655" i="1"/>
  <c r="K655" i="1"/>
  <c r="M655" i="1"/>
  <c r="N655" i="1"/>
  <c r="R655" i="1"/>
  <c r="T655" i="1"/>
  <c r="L655" i="1"/>
  <c r="O655" i="1"/>
  <c r="P655" i="1"/>
  <c r="U655" i="1"/>
  <c r="V655" i="1"/>
  <c r="J656" i="1"/>
  <c r="K656" i="1"/>
  <c r="M656" i="1"/>
  <c r="N656" i="1"/>
  <c r="R656" i="1"/>
  <c r="T656" i="1"/>
  <c r="L656" i="1"/>
  <c r="O656" i="1"/>
  <c r="P656" i="1"/>
  <c r="U656" i="1"/>
  <c r="V656" i="1"/>
  <c r="J657" i="1"/>
  <c r="K657" i="1"/>
  <c r="M657" i="1"/>
  <c r="N657" i="1"/>
  <c r="R657" i="1"/>
  <c r="T657" i="1"/>
  <c r="L657" i="1"/>
  <c r="O657" i="1"/>
  <c r="P657" i="1"/>
  <c r="U657" i="1"/>
  <c r="V657" i="1"/>
  <c r="J658" i="1"/>
  <c r="K658" i="1"/>
  <c r="M658" i="1"/>
  <c r="N658" i="1"/>
  <c r="R658" i="1"/>
  <c r="T658" i="1"/>
  <c r="L658" i="1"/>
  <c r="O658" i="1"/>
  <c r="P658" i="1"/>
  <c r="U658" i="1"/>
  <c r="V658" i="1"/>
  <c r="J659" i="1"/>
  <c r="K659" i="1"/>
  <c r="M659" i="1"/>
  <c r="N659" i="1"/>
  <c r="R659" i="1"/>
  <c r="T659" i="1"/>
  <c r="L659" i="1"/>
  <c r="O659" i="1"/>
  <c r="P659" i="1"/>
  <c r="U659" i="1"/>
  <c r="V659" i="1"/>
  <c r="J660" i="1"/>
  <c r="K660" i="1"/>
  <c r="M660" i="1"/>
  <c r="N660" i="1"/>
  <c r="R660" i="1"/>
  <c r="T660" i="1"/>
  <c r="L660" i="1"/>
  <c r="O660" i="1"/>
  <c r="P660" i="1"/>
  <c r="U660" i="1"/>
  <c r="V660" i="1"/>
  <c r="J661" i="1"/>
  <c r="K661" i="1"/>
  <c r="M661" i="1"/>
  <c r="N661" i="1"/>
  <c r="R661" i="1"/>
  <c r="T661" i="1"/>
  <c r="L661" i="1"/>
  <c r="O661" i="1"/>
  <c r="P661" i="1"/>
  <c r="U661" i="1"/>
  <c r="V661" i="1"/>
  <c r="J662" i="1"/>
  <c r="K662" i="1"/>
  <c r="M662" i="1"/>
  <c r="N662" i="1"/>
  <c r="R662" i="1"/>
  <c r="T662" i="1"/>
  <c r="L662" i="1"/>
  <c r="O662" i="1"/>
  <c r="P662" i="1"/>
  <c r="U662" i="1"/>
  <c r="V662" i="1"/>
  <c r="J663" i="1"/>
  <c r="K663" i="1"/>
  <c r="M663" i="1"/>
  <c r="N663" i="1"/>
  <c r="R663" i="1"/>
  <c r="T663" i="1"/>
  <c r="L663" i="1"/>
  <c r="O663" i="1"/>
  <c r="P663" i="1"/>
  <c r="U663" i="1"/>
  <c r="V663" i="1"/>
  <c r="J664" i="1"/>
  <c r="K664" i="1"/>
  <c r="M664" i="1"/>
  <c r="N664" i="1"/>
  <c r="R664" i="1"/>
  <c r="T664" i="1"/>
  <c r="L664" i="1"/>
  <c r="O664" i="1"/>
  <c r="P664" i="1"/>
  <c r="U664" i="1"/>
  <c r="V664" i="1"/>
  <c r="J665" i="1"/>
  <c r="K665" i="1"/>
  <c r="M665" i="1"/>
  <c r="N665" i="1"/>
  <c r="R665" i="1"/>
  <c r="T665" i="1"/>
  <c r="L665" i="1"/>
  <c r="O665" i="1"/>
  <c r="P665" i="1"/>
  <c r="U665" i="1"/>
  <c r="V665" i="1"/>
  <c r="J666" i="1"/>
  <c r="K666" i="1"/>
  <c r="M666" i="1"/>
  <c r="N666" i="1"/>
  <c r="R666" i="1"/>
  <c r="T666" i="1"/>
  <c r="L666" i="1"/>
  <c r="O666" i="1"/>
  <c r="P666" i="1"/>
  <c r="U666" i="1"/>
  <c r="V666" i="1"/>
  <c r="J667" i="1"/>
  <c r="K667" i="1"/>
  <c r="M667" i="1"/>
  <c r="N667" i="1"/>
  <c r="R667" i="1"/>
  <c r="T667" i="1"/>
  <c r="L667" i="1"/>
  <c r="O667" i="1"/>
  <c r="P667" i="1"/>
  <c r="U667" i="1"/>
  <c r="V667" i="1"/>
  <c r="J668" i="1"/>
  <c r="K668" i="1"/>
  <c r="M668" i="1"/>
  <c r="N668" i="1"/>
  <c r="R668" i="1"/>
  <c r="T668" i="1"/>
  <c r="L668" i="1"/>
  <c r="O668" i="1"/>
  <c r="P668" i="1"/>
  <c r="U668" i="1"/>
  <c r="V668" i="1"/>
  <c r="J669" i="1"/>
  <c r="K669" i="1"/>
  <c r="M669" i="1"/>
  <c r="N669" i="1"/>
  <c r="R669" i="1"/>
  <c r="T669" i="1"/>
  <c r="L669" i="1"/>
  <c r="O669" i="1"/>
  <c r="P669" i="1"/>
  <c r="U669" i="1"/>
  <c r="V669" i="1"/>
  <c r="J670" i="1"/>
  <c r="K670" i="1"/>
  <c r="M670" i="1"/>
  <c r="N670" i="1"/>
  <c r="R670" i="1"/>
  <c r="T670" i="1"/>
  <c r="L670" i="1"/>
  <c r="O670" i="1"/>
  <c r="P670" i="1"/>
  <c r="U670" i="1"/>
  <c r="V670" i="1"/>
  <c r="J671" i="1"/>
  <c r="K671" i="1"/>
  <c r="M671" i="1"/>
  <c r="N671" i="1"/>
  <c r="R671" i="1"/>
  <c r="T671" i="1"/>
  <c r="L671" i="1"/>
  <c r="O671" i="1"/>
  <c r="P671" i="1"/>
  <c r="U671" i="1"/>
  <c r="V671" i="1"/>
  <c r="J672" i="1"/>
  <c r="K672" i="1"/>
  <c r="M672" i="1"/>
  <c r="N672" i="1"/>
  <c r="R672" i="1"/>
  <c r="T672" i="1"/>
  <c r="L672" i="1"/>
  <c r="O672" i="1"/>
  <c r="P672" i="1"/>
  <c r="U672" i="1"/>
  <c r="V672" i="1"/>
  <c r="J673" i="1"/>
  <c r="K673" i="1"/>
  <c r="M673" i="1"/>
  <c r="N673" i="1"/>
  <c r="R673" i="1"/>
  <c r="T673" i="1"/>
  <c r="L673" i="1"/>
  <c r="O673" i="1"/>
  <c r="P673" i="1"/>
  <c r="U673" i="1"/>
  <c r="V673" i="1"/>
  <c r="J674" i="1"/>
  <c r="K674" i="1"/>
  <c r="M674" i="1"/>
  <c r="N674" i="1"/>
  <c r="R674" i="1"/>
  <c r="T674" i="1"/>
  <c r="L674" i="1"/>
  <c r="O674" i="1"/>
  <c r="P674" i="1"/>
  <c r="U674" i="1"/>
  <c r="V674" i="1"/>
  <c r="J675" i="1"/>
  <c r="K675" i="1"/>
  <c r="M675" i="1"/>
  <c r="N675" i="1"/>
  <c r="R675" i="1"/>
  <c r="T675" i="1"/>
  <c r="L675" i="1"/>
  <c r="O675" i="1"/>
  <c r="P675" i="1"/>
  <c r="U675" i="1"/>
  <c r="V675" i="1"/>
  <c r="J676" i="1"/>
  <c r="K676" i="1"/>
  <c r="M676" i="1"/>
  <c r="N676" i="1"/>
  <c r="R676" i="1"/>
  <c r="T676" i="1"/>
  <c r="L676" i="1"/>
  <c r="O676" i="1"/>
  <c r="P676" i="1"/>
  <c r="U676" i="1"/>
  <c r="V676" i="1"/>
  <c r="J677" i="1"/>
  <c r="K677" i="1"/>
  <c r="M677" i="1"/>
  <c r="N677" i="1"/>
  <c r="R677" i="1"/>
  <c r="T677" i="1"/>
  <c r="L677" i="1"/>
  <c r="O677" i="1"/>
  <c r="P677" i="1"/>
  <c r="U677" i="1"/>
  <c r="V677" i="1"/>
  <c r="J678" i="1"/>
  <c r="K678" i="1"/>
  <c r="M678" i="1"/>
  <c r="N678" i="1"/>
  <c r="R678" i="1"/>
  <c r="T678" i="1"/>
  <c r="L678" i="1"/>
  <c r="O678" i="1"/>
  <c r="P678" i="1"/>
  <c r="U678" i="1"/>
  <c r="V678" i="1"/>
  <c r="J679" i="1"/>
  <c r="K679" i="1"/>
  <c r="M679" i="1"/>
  <c r="N679" i="1"/>
  <c r="R679" i="1"/>
  <c r="T679" i="1"/>
  <c r="L679" i="1"/>
  <c r="O679" i="1"/>
  <c r="P679" i="1"/>
  <c r="U679" i="1"/>
  <c r="V679" i="1"/>
  <c r="J680" i="1"/>
  <c r="K680" i="1"/>
  <c r="M680" i="1"/>
  <c r="N680" i="1"/>
  <c r="R680" i="1"/>
  <c r="T680" i="1"/>
  <c r="L680" i="1"/>
  <c r="O680" i="1"/>
  <c r="P680" i="1"/>
  <c r="U680" i="1"/>
  <c r="V680" i="1"/>
  <c r="J681" i="1"/>
  <c r="K681" i="1"/>
  <c r="M681" i="1"/>
  <c r="N681" i="1"/>
  <c r="R681" i="1"/>
  <c r="T681" i="1"/>
  <c r="L681" i="1"/>
  <c r="O681" i="1"/>
  <c r="P681" i="1"/>
  <c r="U681" i="1"/>
  <c r="V681" i="1"/>
  <c r="J682" i="1"/>
  <c r="K682" i="1"/>
  <c r="M682" i="1"/>
  <c r="N682" i="1"/>
  <c r="R682" i="1"/>
  <c r="T682" i="1"/>
  <c r="L682" i="1"/>
  <c r="O682" i="1"/>
  <c r="P682" i="1"/>
  <c r="U682" i="1"/>
  <c r="V682" i="1"/>
  <c r="J683" i="1"/>
  <c r="K683" i="1"/>
  <c r="M683" i="1"/>
  <c r="N683" i="1"/>
  <c r="R683" i="1"/>
  <c r="T683" i="1"/>
  <c r="L683" i="1"/>
  <c r="O683" i="1"/>
  <c r="P683" i="1"/>
  <c r="U683" i="1"/>
  <c r="V683" i="1"/>
  <c r="J684" i="1"/>
  <c r="K684" i="1"/>
  <c r="M684" i="1"/>
  <c r="N684" i="1"/>
  <c r="R684" i="1"/>
  <c r="T684" i="1"/>
  <c r="L684" i="1"/>
  <c r="O684" i="1"/>
  <c r="P684" i="1"/>
  <c r="U684" i="1"/>
  <c r="V684" i="1"/>
  <c r="J685" i="1"/>
  <c r="K685" i="1"/>
  <c r="M685" i="1"/>
  <c r="N685" i="1"/>
  <c r="R685" i="1"/>
  <c r="T685" i="1"/>
  <c r="L685" i="1"/>
  <c r="O685" i="1"/>
  <c r="P685" i="1"/>
  <c r="U685" i="1"/>
  <c r="V685" i="1"/>
  <c r="J686" i="1"/>
  <c r="K686" i="1"/>
  <c r="M686" i="1"/>
  <c r="N686" i="1"/>
  <c r="R686" i="1"/>
  <c r="T686" i="1"/>
  <c r="L686" i="1"/>
  <c r="O686" i="1"/>
  <c r="P686" i="1"/>
  <c r="U686" i="1"/>
  <c r="V686" i="1"/>
  <c r="J687" i="1"/>
  <c r="K687" i="1"/>
  <c r="M687" i="1"/>
  <c r="N687" i="1"/>
  <c r="R687" i="1"/>
  <c r="T687" i="1"/>
  <c r="L687" i="1"/>
  <c r="O687" i="1"/>
  <c r="P687" i="1"/>
  <c r="U687" i="1"/>
  <c r="V687" i="1"/>
  <c r="J688" i="1"/>
  <c r="K688" i="1"/>
  <c r="M688" i="1"/>
  <c r="N688" i="1"/>
  <c r="R688" i="1"/>
  <c r="T688" i="1"/>
  <c r="L688" i="1"/>
  <c r="O688" i="1"/>
  <c r="P688" i="1"/>
  <c r="U688" i="1"/>
  <c r="V688" i="1"/>
  <c r="J689" i="1"/>
  <c r="K689" i="1"/>
  <c r="M689" i="1"/>
  <c r="N689" i="1"/>
  <c r="R689" i="1"/>
  <c r="T689" i="1"/>
  <c r="L689" i="1"/>
  <c r="O689" i="1"/>
  <c r="P689" i="1"/>
  <c r="U689" i="1"/>
  <c r="V689" i="1"/>
  <c r="J690" i="1"/>
  <c r="K690" i="1"/>
  <c r="M690" i="1"/>
  <c r="N690" i="1"/>
  <c r="R690" i="1"/>
  <c r="T690" i="1"/>
  <c r="L690" i="1"/>
  <c r="O690" i="1"/>
  <c r="P690" i="1"/>
  <c r="U690" i="1"/>
  <c r="V690" i="1"/>
  <c r="J691" i="1"/>
  <c r="K691" i="1"/>
  <c r="M691" i="1"/>
  <c r="N691" i="1"/>
  <c r="R691" i="1"/>
  <c r="T691" i="1"/>
  <c r="L691" i="1"/>
  <c r="O691" i="1"/>
  <c r="P691" i="1"/>
  <c r="U691" i="1"/>
  <c r="V691" i="1"/>
  <c r="J692" i="1"/>
  <c r="K692" i="1"/>
  <c r="M692" i="1"/>
  <c r="N692" i="1"/>
  <c r="R692" i="1"/>
  <c r="T692" i="1"/>
  <c r="L692" i="1"/>
  <c r="O692" i="1"/>
  <c r="P692" i="1"/>
  <c r="U692" i="1"/>
  <c r="V692" i="1"/>
  <c r="J693" i="1"/>
  <c r="K693" i="1"/>
  <c r="M693" i="1"/>
  <c r="N693" i="1"/>
  <c r="R693" i="1"/>
  <c r="T693" i="1"/>
  <c r="L693" i="1"/>
  <c r="O693" i="1"/>
  <c r="P693" i="1"/>
  <c r="U693" i="1"/>
  <c r="V693" i="1"/>
  <c r="J694" i="1"/>
  <c r="K694" i="1"/>
  <c r="M694" i="1"/>
  <c r="N694" i="1"/>
  <c r="R694" i="1"/>
  <c r="T694" i="1"/>
  <c r="L694" i="1"/>
  <c r="O694" i="1"/>
  <c r="P694" i="1"/>
  <c r="U694" i="1"/>
  <c r="V694" i="1"/>
  <c r="J695" i="1"/>
  <c r="K695" i="1"/>
  <c r="M695" i="1"/>
  <c r="N695" i="1"/>
  <c r="R695" i="1"/>
  <c r="T695" i="1"/>
  <c r="L695" i="1"/>
  <c r="O695" i="1"/>
  <c r="P695" i="1"/>
  <c r="U695" i="1"/>
  <c r="V695" i="1"/>
  <c r="J696" i="1"/>
  <c r="K696" i="1"/>
  <c r="M696" i="1"/>
  <c r="N696" i="1"/>
  <c r="R696" i="1"/>
  <c r="T696" i="1"/>
  <c r="L696" i="1"/>
  <c r="O696" i="1"/>
  <c r="P696" i="1"/>
  <c r="U696" i="1"/>
  <c r="V696" i="1"/>
  <c r="J697" i="1"/>
  <c r="K697" i="1"/>
  <c r="M697" i="1"/>
  <c r="N697" i="1"/>
  <c r="R697" i="1"/>
  <c r="T697" i="1"/>
  <c r="L697" i="1"/>
  <c r="O697" i="1"/>
  <c r="P697" i="1"/>
  <c r="U697" i="1"/>
  <c r="V697" i="1"/>
  <c r="J698" i="1"/>
  <c r="K698" i="1"/>
  <c r="M698" i="1"/>
  <c r="N698" i="1"/>
  <c r="R698" i="1"/>
  <c r="T698" i="1"/>
  <c r="L698" i="1"/>
  <c r="O698" i="1"/>
  <c r="P698" i="1"/>
  <c r="U698" i="1"/>
  <c r="V698" i="1"/>
  <c r="J699" i="1"/>
  <c r="K699" i="1"/>
  <c r="M699" i="1"/>
  <c r="N699" i="1"/>
  <c r="R699" i="1"/>
  <c r="T699" i="1"/>
  <c r="L699" i="1"/>
  <c r="O699" i="1"/>
  <c r="P699" i="1"/>
  <c r="U699" i="1"/>
  <c r="V699" i="1"/>
  <c r="J700" i="1"/>
  <c r="K700" i="1"/>
  <c r="M700" i="1"/>
  <c r="N700" i="1"/>
  <c r="R700" i="1"/>
  <c r="T700" i="1"/>
  <c r="L700" i="1"/>
  <c r="O700" i="1"/>
  <c r="P700" i="1"/>
  <c r="U700" i="1"/>
  <c r="V700" i="1"/>
  <c r="J701" i="1"/>
  <c r="K701" i="1"/>
  <c r="M701" i="1"/>
  <c r="N701" i="1"/>
  <c r="R701" i="1"/>
  <c r="T701" i="1"/>
  <c r="L701" i="1"/>
  <c r="O701" i="1"/>
  <c r="P701" i="1"/>
  <c r="U701" i="1"/>
  <c r="V701" i="1"/>
  <c r="J702" i="1"/>
  <c r="K702" i="1"/>
  <c r="M702" i="1"/>
  <c r="N702" i="1"/>
  <c r="R702" i="1"/>
  <c r="T702" i="1"/>
  <c r="L702" i="1"/>
  <c r="O702" i="1"/>
  <c r="P702" i="1"/>
  <c r="U702" i="1"/>
  <c r="V702" i="1"/>
  <c r="J703" i="1"/>
  <c r="K703" i="1"/>
  <c r="M703" i="1"/>
  <c r="N703" i="1"/>
  <c r="R703" i="1"/>
  <c r="T703" i="1"/>
  <c r="L703" i="1"/>
  <c r="O703" i="1"/>
  <c r="P703" i="1"/>
  <c r="U703" i="1"/>
  <c r="V703" i="1"/>
  <c r="J704" i="1"/>
  <c r="K704" i="1"/>
  <c r="M704" i="1"/>
  <c r="N704" i="1"/>
  <c r="R704" i="1"/>
  <c r="T704" i="1"/>
  <c r="L704" i="1"/>
  <c r="O704" i="1"/>
  <c r="P704" i="1"/>
  <c r="U704" i="1"/>
  <c r="V704" i="1"/>
  <c r="J705" i="1"/>
  <c r="K705" i="1"/>
  <c r="M705" i="1"/>
  <c r="N705" i="1"/>
  <c r="R705" i="1"/>
  <c r="T705" i="1"/>
  <c r="L705" i="1"/>
  <c r="O705" i="1"/>
  <c r="P705" i="1"/>
  <c r="U705" i="1"/>
  <c r="V705" i="1"/>
  <c r="J706" i="1"/>
  <c r="K706" i="1"/>
  <c r="M706" i="1"/>
  <c r="N706" i="1"/>
  <c r="R706" i="1"/>
  <c r="T706" i="1"/>
  <c r="L706" i="1"/>
  <c r="O706" i="1"/>
  <c r="P706" i="1"/>
  <c r="U706" i="1"/>
  <c r="V706" i="1"/>
  <c r="J707" i="1"/>
  <c r="K707" i="1"/>
  <c r="M707" i="1"/>
  <c r="N707" i="1"/>
  <c r="R707" i="1"/>
  <c r="T707" i="1"/>
  <c r="L707" i="1"/>
  <c r="O707" i="1"/>
  <c r="P707" i="1"/>
  <c r="U707" i="1"/>
  <c r="V707" i="1"/>
  <c r="J708" i="1"/>
  <c r="K708" i="1"/>
  <c r="M708" i="1"/>
  <c r="N708" i="1"/>
  <c r="R708" i="1"/>
  <c r="T708" i="1"/>
  <c r="L708" i="1"/>
  <c r="O708" i="1"/>
  <c r="P708" i="1"/>
  <c r="U708" i="1"/>
  <c r="V708" i="1"/>
  <c r="J709" i="1"/>
  <c r="K709" i="1"/>
  <c r="M709" i="1"/>
  <c r="N709" i="1"/>
  <c r="R709" i="1"/>
  <c r="T709" i="1"/>
  <c r="L709" i="1"/>
  <c r="O709" i="1"/>
  <c r="P709" i="1"/>
  <c r="U709" i="1"/>
  <c r="V709" i="1"/>
  <c r="J710" i="1"/>
  <c r="K710" i="1"/>
  <c r="M710" i="1"/>
  <c r="N710" i="1"/>
  <c r="R710" i="1"/>
  <c r="T710" i="1"/>
  <c r="L710" i="1"/>
  <c r="O710" i="1"/>
  <c r="P710" i="1"/>
  <c r="U710" i="1"/>
  <c r="V710" i="1"/>
  <c r="J711" i="1"/>
  <c r="K711" i="1"/>
  <c r="M711" i="1"/>
  <c r="N711" i="1"/>
  <c r="R711" i="1"/>
  <c r="T711" i="1"/>
  <c r="L711" i="1"/>
  <c r="O711" i="1"/>
  <c r="P711" i="1"/>
  <c r="U711" i="1"/>
  <c r="V711" i="1"/>
  <c r="J712" i="1"/>
  <c r="K712" i="1"/>
  <c r="M712" i="1"/>
  <c r="N712" i="1"/>
  <c r="R712" i="1"/>
  <c r="T712" i="1"/>
  <c r="L712" i="1"/>
  <c r="O712" i="1"/>
  <c r="P712" i="1"/>
  <c r="U712" i="1"/>
  <c r="V712" i="1"/>
  <c r="J713" i="1"/>
  <c r="K713" i="1"/>
  <c r="M713" i="1"/>
  <c r="N713" i="1"/>
  <c r="R713" i="1"/>
  <c r="T713" i="1"/>
  <c r="L713" i="1"/>
  <c r="O713" i="1"/>
  <c r="P713" i="1"/>
  <c r="U713" i="1"/>
  <c r="V713" i="1"/>
  <c r="J714" i="1"/>
  <c r="K714" i="1"/>
  <c r="M714" i="1"/>
  <c r="N714" i="1"/>
  <c r="R714" i="1"/>
  <c r="T714" i="1"/>
  <c r="L714" i="1"/>
  <c r="O714" i="1"/>
  <c r="P714" i="1"/>
  <c r="U714" i="1"/>
  <c r="V714" i="1"/>
  <c r="J715" i="1"/>
  <c r="K715" i="1"/>
  <c r="M715" i="1"/>
  <c r="N715" i="1"/>
  <c r="R715" i="1"/>
  <c r="T715" i="1"/>
  <c r="L715" i="1"/>
  <c r="O715" i="1"/>
  <c r="P715" i="1"/>
  <c r="U715" i="1"/>
  <c r="V715" i="1"/>
  <c r="J716" i="1"/>
  <c r="K716" i="1"/>
  <c r="M716" i="1"/>
  <c r="N716" i="1"/>
  <c r="R716" i="1"/>
  <c r="T716" i="1"/>
  <c r="L716" i="1"/>
  <c r="O716" i="1"/>
  <c r="P716" i="1"/>
  <c r="U716" i="1"/>
  <c r="V716" i="1"/>
  <c r="J717" i="1"/>
  <c r="K717" i="1"/>
  <c r="M717" i="1"/>
  <c r="N717" i="1"/>
  <c r="R717" i="1"/>
  <c r="T717" i="1"/>
  <c r="L717" i="1"/>
  <c r="O717" i="1"/>
  <c r="P717" i="1"/>
  <c r="U717" i="1"/>
  <c r="V717" i="1"/>
  <c r="J718" i="1"/>
  <c r="K718" i="1"/>
  <c r="M718" i="1"/>
  <c r="N718" i="1"/>
  <c r="R718" i="1"/>
  <c r="T718" i="1"/>
  <c r="L718" i="1"/>
  <c r="O718" i="1"/>
  <c r="P718" i="1"/>
  <c r="U718" i="1"/>
  <c r="V718" i="1"/>
  <c r="J719" i="1"/>
  <c r="K719" i="1"/>
  <c r="M719" i="1"/>
  <c r="N719" i="1"/>
  <c r="R719" i="1"/>
  <c r="T719" i="1"/>
  <c r="L719" i="1"/>
  <c r="O719" i="1"/>
  <c r="P719" i="1"/>
  <c r="U719" i="1"/>
  <c r="V719" i="1"/>
  <c r="J720" i="1"/>
  <c r="K720" i="1"/>
  <c r="M720" i="1"/>
  <c r="N720" i="1"/>
  <c r="R720" i="1"/>
  <c r="T720" i="1"/>
  <c r="L720" i="1"/>
  <c r="O720" i="1"/>
  <c r="P720" i="1"/>
  <c r="U720" i="1"/>
  <c r="V720" i="1"/>
  <c r="J721" i="1"/>
  <c r="K721" i="1"/>
  <c r="M721" i="1"/>
  <c r="N721" i="1"/>
  <c r="R721" i="1"/>
  <c r="T721" i="1"/>
  <c r="L721" i="1"/>
  <c r="O721" i="1"/>
  <c r="P721" i="1"/>
  <c r="U721" i="1"/>
  <c r="V721" i="1"/>
  <c r="J722" i="1"/>
  <c r="K722" i="1"/>
  <c r="M722" i="1"/>
  <c r="N722" i="1"/>
  <c r="R722" i="1"/>
  <c r="T722" i="1"/>
  <c r="L722" i="1"/>
  <c r="O722" i="1"/>
  <c r="P722" i="1"/>
  <c r="U722" i="1"/>
  <c r="V722" i="1"/>
  <c r="J723" i="1"/>
  <c r="K723" i="1"/>
  <c r="M723" i="1"/>
  <c r="N723" i="1"/>
  <c r="R723" i="1"/>
  <c r="T723" i="1"/>
  <c r="L723" i="1"/>
  <c r="O723" i="1"/>
  <c r="P723" i="1"/>
  <c r="U723" i="1"/>
  <c r="V723" i="1"/>
  <c r="J724" i="1"/>
  <c r="K724" i="1"/>
  <c r="M724" i="1"/>
  <c r="N724" i="1"/>
  <c r="R724" i="1"/>
  <c r="T724" i="1"/>
  <c r="L724" i="1"/>
  <c r="O724" i="1"/>
  <c r="P724" i="1"/>
  <c r="U724" i="1"/>
  <c r="V724" i="1"/>
  <c r="J725" i="1"/>
  <c r="K725" i="1"/>
  <c r="M725" i="1"/>
  <c r="N725" i="1"/>
  <c r="R725" i="1"/>
  <c r="T725" i="1"/>
  <c r="L725" i="1"/>
  <c r="O725" i="1"/>
  <c r="P725" i="1"/>
  <c r="U725" i="1"/>
  <c r="V725" i="1"/>
  <c r="J726" i="1"/>
  <c r="K726" i="1"/>
  <c r="M726" i="1"/>
  <c r="N726" i="1"/>
  <c r="R726" i="1"/>
  <c r="T726" i="1"/>
  <c r="L726" i="1"/>
  <c r="O726" i="1"/>
  <c r="P726" i="1"/>
  <c r="U726" i="1"/>
  <c r="V726" i="1"/>
  <c r="J727" i="1"/>
  <c r="K727" i="1"/>
  <c r="M727" i="1"/>
  <c r="N727" i="1"/>
  <c r="R727" i="1"/>
  <c r="T727" i="1"/>
  <c r="L727" i="1"/>
  <c r="O727" i="1"/>
  <c r="P727" i="1"/>
  <c r="U727" i="1"/>
  <c r="V727" i="1"/>
  <c r="J728" i="1"/>
  <c r="K728" i="1"/>
  <c r="M728" i="1"/>
  <c r="N728" i="1"/>
  <c r="R728" i="1"/>
  <c r="T728" i="1"/>
  <c r="L728" i="1"/>
  <c r="O728" i="1"/>
  <c r="P728" i="1"/>
  <c r="U728" i="1"/>
  <c r="V728" i="1"/>
  <c r="J729" i="1"/>
  <c r="K729" i="1"/>
  <c r="M729" i="1"/>
  <c r="N729" i="1"/>
  <c r="R729" i="1"/>
  <c r="T729" i="1"/>
  <c r="L729" i="1"/>
  <c r="O729" i="1"/>
  <c r="P729" i="1"/>
  <c r="U729" i="1"/>
  <c r="V729" i="1"/>
  <c r="J730" i="1"/>
  <c r="K730" i="1"/>
  <c r="M730" i="1"/>
  <c r="N730" i="1"/>
  <c r="R730" i="1"/>
  <c r="T730" i="1"/>
  <c r="L730" i="1"/>
  <c r="O730" i="1"/>
  <c r="P730" i="1"/>
  <c r="U730" i="1"/>
  <c r="V730" i="1"/>
  <c r="J731" i="1"/>
  <c r="K731" i="1"/>
  <c r="M731" i="1"/>
  <c r="N731" i="1"/>
  <c r="R731" i="1"/>
  <c r="T731" i="1"/>
  <c r="L731" i="1"/>
  <c r="O731" i="1"/>
  <c r="P731" i="1"/>
  <c r="U731" i="1"/>
  <c r="V731" i="1"/>
  <c r="J732" i="1"/>
  <c r="K732" i="1"/>
  <c r="M732" i="1"/>
  <c r="N732" i="1"/>
  <c r="R732" i="1"/>
  <c r="T732" i="1"/>
  <c r="L732" i="1"/>
  <c r="O732" i="1"/>
  <c r="P732" i="1"/>
  <c r="U732" i="1"/>
  <c r="V732" i="1"/>
  <c r="J733" i="1"/>
  <c r="K733" i="1"/>
  <c r="M733" i="1"/>
  <c r="N733" i="1"/>
  <c r="R733" i="1"/>
  <c r="T733" i="1"/>
  <c r="L733" i="1"/>
  <c r="O733" i="1"/>
  <c r="P733" i="1"/>
  <c r="U733" i="1"/>
  <c r="V733" i="1"/>
  <c r="J734" i="1"/>
  <c r="K734" i="1"/>
  <c r="M734" i="1"/>
  <c r="N734" i="1"/>
  <c r="R734" i="1"/>
  <c r="T734" i="1"/>
  <c r="L734" i="1"/>
  <c r="O734" i="1"/>
  <c r="P734" i="1"/>
  <c r="U734" i="1"/>
  <c r="V734" i="1"/>
  <c r="J735" i="1"/>
  <c r="K735" i="1"/>
  <c r="M735" i="1"/>
  <c r="N735" i="1"/>
  <c r="R735" i="1"/>
  <c r="T735" i="1"/>
  <c r="L735" i="1"/>
  <c r="O735" i="1"/>
  <c r="P735" i="1"/>
  <c r="U735" i="1"/>
  <c r="V735" i="1"/>
  <c r="J736" i="1"/>
  <c r="K736" i="1"/>
  <c r="M736" i="1"/>
  <c r="N736" i="1"/>
  <c r="R736" i="1"/>
  <c r="T736" i="1"/>
  <c r="L736" i="1"/>
  <c r="O736" i="1"/>
  <c r="P736" i="1"/>
  <c r="U736" i="1"/>
  <c r="V736" i="1"/>
  <c r="J737" i="1"/>
  <c r="K737" i="1"/>
  <c r="M737" i="1"/>
  <c r="N737" i="1"/>
  <c r="R737" i="1"/>
  <c r="T737" i="1"/>
  <c r="L737" i="1"/>
  <c r="O737" i="1"/>
  <c r="P737" i="1"/>
  <c r="U737" i="1"/>
  <c r="V737" i="1"/>
  <c r="J738" i="1"/>
  <c r="K738" i="1"/>
  <c r="M738" i="1"/>
  <c r="N738" i="1"/>
  <c r="R738" i="1"/>
  <c r="T738" i="1"/>
  <c r="L738" i="1"/>
  <c r="O738" i="1"/>
  <c r="P738" i="1"/>
  <c r="U738" i="1"/>
  <c r="V738" i="1"/>
  <c r="J739" i="1"/>
  <c r="K739" i="1"/>
  <c r="M739" i="1"/>
  <c r="N739" i="1"/>
  <c r="R739" i="1"/>
  <c r="T739" i="1"/>
  <c r="L739" i="1"/>
  <c r="O739" i="1"/>
  <c r="P739" i="1"/>
  <c r="U739" i="1"/>
  <c r="V739" i="1"/>
  <c r="J740" i="1"/>
  <c r="K740" i="1"/>
  <c r="M740" i="1"/>
  <c r="N740" i="1"/>
  <c r="R740" i="1"/>
  <c r="T740" i="1"/>
  <c r="L740" i="1"/>
  <c r="O740" i="1"/>
  <c r="P740" i="1"/>
  <c r="U740" i="1"/>
  <c r="V740" i="1"/>
  <c r="J741" i="1"/>
  <c r="K741" i="1"/>
  <c r="M741" i="1"/>
  <c r="N741" i="1"/>
  <c r="R741" i="1"/>
  <c r="T741" i="1"/>
  <c r="L741" i="1"/>
  <c r="O741" i="1"/>
  <c r="P741" i="1"/>
  <c r="U741" i="1"/>
  <c r="V741" i="1"/>
  <c r="J742" i="1"/>
  <c r="K742" i="1"/>
  <c r="M742" i="1"/>
  <c r="N742" i="1"/>
  <c r="R742" i="1"/>
  <c r="T742" i="1"/>
  <c r="L742" i="1"/>
  <c r="O742" i="1"/>
  <c r="P742" i="1"/>
  <c r="U742" i="1"/>
  <c r="V742" i="1"/>
  <c r="J743" i="1"/>
  <c r="K743" i="1"/>
  <c r="M743" i="1"/>
  <c r="N743" i="1"/>
  <c r="R743" i="1"/>
  <c r="T743" i="1"/>
  <c r="L743" i="1"/>
  <c r="O743" i="1"/>
  <c r="P743" i="1"/>
  <c r="U743" i="1"/>
  <c r="V743" i="1"/>
  <c r="J744" i="1"/>
  <c r="K744" i="1"/>
  <c r="M744" i="1"/>
  <c r="N744" i="1"/>
  <c r="R744" i="1"/>
  <c r="T744" i="1"/>
  <c r="L744" i="1"/>
  <c r="O744" i="1"/>
  <c r="P744" i="1"/>
  <c r="U744" i="1"/>
  <c r="V744" i="1"/>
  <c r="J745" i="1"/>
  <c r="K745" i="1"/>
  <c r="M745" i="1"/>
  <c r="N745" i="1"/>
  <c r="R745" i="1"/>
  <c r="T745" i="1"/>
  <c r="L745" i="1"/>
  <c r="O745" i="1"/>
  <c r="P745" i="1"/>
  <c r="U745" i="1"/>
  <c r="V745" i="1"/>
  <c r="J746" i="1"/>
  <c r="K746" i="1"/>
  <c r="M746" i="1"/>
  <c r="N746" i="1"/>
  <c r="R746" i="1"/>
  <c r="T746" i="1"/>
  <c r="L746" i="1"/>
  <c r="O746" i="1"/>
  <c r="P746" i="1"/>
  <c r="U746" i="1"/>
  <c r="V746" i="1"/>
  <c r="J747" i="1"/>
  <c r="K747" i="1"/>
  <c r="M747" i="1"/>
  <c r="N747" i="1"/>
  <c r="R747" i="1"/>
  <c r="T747" i="1"/>
  <c r="L747" i="1"/>
  <c r="O747" i="1"/>
  <c r="P747" i="1"/>
  <c r="U747" i="1"/>
  <c r="V747" i="1"/>
  <c r="J748" i="1"/>
  <c r="K748" i="1"/>
  <c r="M748" i="1"/>
  <c r="N748" i="1"/>
  <c r="R748" i="1"/>
  <c r="T748" i="1"/>
  <c r="L748" i="1"/>
  <c r="O748" i="1"/>
  <c r="P748" i="1"/>
  <c r="U748" i="1"/>
  <c r="V748" i="1"/>
  <c r="J749" i="1"/>
  <c r="K749" i="1"/>
  <c r="M749" i="1"/>
  <c r="N749" i="1"/>
  <c r="R749" i="1"/>
  <c r="T749" i="1"/>
  <c r="L749" i="1"/>
  <c r="O749" i="1"/>
  <c r="P749" i="1"/>
  <c r="U749" i="1"/>
  <c r="V749" i="1"/>
  <c r="J750" i="1"/>
  <c r="K750" i="1"/>
  <c r="M750" i="1"/>
  <c r="N750" i="1"/>
  <c r="R750" i="1"/>
  <c r="T750" i="1"/>
  <c r="L750" i="1"/>
  <c r="O750" i="1"/>
  <c r="P750" i="1"/>
  <c r="U750" i="1"/>
  <c r="V750" i="1"/>
  <c r="J751" i="1"/>
  <c r="K751" i="1"/>
  <c r="M751" i="1"/>
  <c r="N751" i="1"/>
  <c r="R751" i="1"/>
  <c r="T751" i="1"/>
  <c r="L751" i="1"/>
  <c r="O751" i="1"/>
  <c r="P751" i="1"/>
  <c r="U751" i="1"/>
  <c r="V751" i="1"/>
  <c r="J752" i="1"/>
  <c r="K752" i="1"/>
  <c r="M752" i="1"/>
  <c r="N752" i="1"/>
  <c r="R752" i="1"/>
  <c r="T752" i="1"/>
  <c r="L752" i="1"/>
  <c r="O752" i="1"/>
  <c r="P752" i="1"/>
  <c r="U752" i="1"/>
  <c r="V752" i="1"/>
  <c r="J753" i="1"/>
  <c r="K753" i="1"/>
  <c r="M753" i="1"/>
  <c r="N753" i="1"/>
  <c r="R753" i="1"/>
  <c r="T753" i="1"/>
  <c r="L753" i="1"/>
  <c r="O753" i="1"/>
  <c r="P753" i="1"/>
  <c r="U753" i="1"/>
  <c r="V753" i="1"/>
  <c r="J754" i="1"/>
  <c r="K754" i="1"/>
  <c r="M754" i="1"/>
  <c r="N754" i="1"/>
  <c r="R754" i="1"/>
  <c r="T754" i="1"/>
  <c r="L754" i="1"/>
  <c r="O754" i="1"/>
  <c r="P754" i="1"/>
  <c r="U754" i="1"/>
  <c r="V754" i="1"/>
  <c r="J755" i="1"/>
  <c r="K755" i="1"/>
  <c r="M755" i="1"/>
  <c r="N755" i="1"/>
  <c r="R755" i="1"/>
  <c r="T755" i="1"/>
  <c r="L755" i="1"/>
  <c r="O755" i="1"/>
  <c r="P755" i="1"/>
  <c r="U755" i="1"/>
  <c r="V755" i="1"/>
  <c r="J756" i="1"/>
  <c r="K756" i="1"/>
  <c r="M756" i="1"/>
  <c r="N756" i="1"/>
  <c r="R756" i="1"/>
  <c r="T756" i="1"/>
  <c r="L756" i="1"/>
  <c r="O756" i="1"/>
  <c r="P756" i="1"/>
  <c r="U756" i="1"/>
  <c r="V756" i="1"/>
  <c r="J757" i="1"/>
  <c r="K757" i="1"/>
  <c r="M757" i="1"/>
  <c r="N757" i="1"/>
  <c r="R757" i="1"/>
  <c r="T757" i="1"/>
  <c r="L757" i="1"/>
  <c r="O757" i="1"/>
  <c r="P757" i="1"/>
  <c r="U757" i="1"/>
  <c r="V757" i="1"/>
  <c r="J758" i="1"/>
  <c r="K758" i="1"/>
  <c r="M758" i="1"/>
  <c r="N758" i="1"/>
  <c r="R758" i="1"/>
  <c r="T758" i="1"/>
  <c r="L758" i="1"/>
  <c r="O758" i="1"/>
  <c r="P758" i="1"/>
  <c r="U758" i="1"/>
  <c r="V758" i="1"/>
  <c r="J759" i="1"/>
  <c r="K759" i="1"/>
  <c r="M759" i="1"/>
  <c r="N759" i="1"/>
  <c r="R759" i="1"/>
  <c r="T759" i="1"/>
  <c r="L759" i="1"/>
  <c r="O759" i="1"/>
  <c r="P759" i="1"/>
  <c r="U759" i="1"/>
  <c r="V759" i="1"/>
  <c r="J760" i="1"/>
  <c r="K760" i="1"/>
  <c r="M760" i="1"/>
  <c r="N760" i="1"/>
  <c r="R760" i="1"/>
  <c r="T760" i="1"/>
  <c r="L760" i="1"/>
  <c r="O760" i="1"/>
  <c r="P760" i="1"/>
  <c r="U760" i="1"/>
  <c r="V760" i="1"/>
  <c r="J761" i="1"/>
  <c r="K761" i="1"/>
  <c r="M761" i="1"/>
  <c r="N761" i="1"/>
  <c r="R761" i="1"/>
  <c r="T761" i="1"/>
  <c r="L761" i="1"/>
  <c r="O761" i="1"/>
  <c r="P761" i="1"/>
  <c r="U761" i="1"/>
  <c r="V761" i="1"/>
  <c r="J762" i="1"/>
  <c r="K762" i="1"/>
  <c r="M762" i="1"/>
  <c r="N762" i="1"/>
  <c r="R762" i="1"/>
  <c r="T762" i="1"/>
  <c r="L762" i="1"/>
  <c r="O762" i="1"/>
  <c r="P762" i="1"/>
  <c r="U762" i="1"/>
  <c r="V762" i="1"/>
  <c r="J763" i="1"/>
  <c r="K763" i="1"/>
  <c r="M763" i="1"/>
  <c r="N763" i="1"/>
  <c r="R763" i="1"/>
  <c r="T763" i="1"/>
  <c r="L763" i="1"/>
  <c r="O763" i="1"/>
  <c r="P763" i="1"/>
  <c r="U763" i="1"/>
  <c r="V763" i="1"/>
  <c r="J764" i="1"/>
  <c r="K764" i="1"/>
  <c r="M764" i="1"/>
  <c r="N764" i="1"/>
  <c r="R764" i="1"/>
  <c r="T764" i="1"/>
  <c r="L764" i="1"/>
  <c r="O764" i="1"/>
  <c r="P764" i="1"/>
  <c r="U764" i="1"/>
  <c r="V764" i="1"/>
  <c r="J765" i="1"/>
  <c r="K765" i="1"/>
  <c r="M765" i="1"/>
  <c r="N765" i="1"/>
  <c r="R765" i="1"/>
  <c r="T765" i="1"/>
  <c r="L765" i="1"/>
  <c r="O765" i="1"/>
  <c r="P765" i="1"/>
  <c r="U765" i="1"/>
  <c r="V765" i="1"/>
  <c r="J766" i="1"/>
  <c r="K766" i="1"/>
  <c r="M766" i="1"/>
  <c r="N766" i="1"/>
  <c r="R766" i="1"/>
  <c r="T766" i="1"/>
  <c r="L766" i="1"/>
  <c r="O766" i="1"/>
  <c r="P766" i="1"/>
  <c r="U766" i="1"/>
  <c r="V766" i="1"/>
  <c r="J767" i="1"/>
  <c r="K767" i="1"/>
  <c r="M767" i="1"/>
  <c r="N767" i="1"/>
  <c r="R767" i="1"/>
  <c r="T767" i="1"/>
  <c r="L767" i="1"/>
  <c r="O767" i="1"/>
  <c r="P767" i="1"/>
  <c r="U767" i="1"/>
  <c r="V767" i="1"/>
  <c r="J768" i="1"/>
  <c r="K768" i="1"/>
  <c r="M768" i="1"/>
  <c r="N768" i="1"/>
  <c r="R768" i="1"/>
  <c r="T768" i="1"/>
  <c r="L768" i="1"/>
  <c r="O768" i="1"/>
  <c r="P768" i="1"/>
  <c r="U768" i="1"/>
  <c r="V768" i="1"/>
  <c r="J769" i="1"/>
  <c r="K769" i="1"/>
  <c r="M769" i="1"/>
  <c r="N769" i="1"/>
  <c r="R769" i="1"/>
  <c r="T769" i="1"/>
  <c r="L769" i="1"/>
  <c r="O769" i="1"/>
  <c r="P769" i="1"/>
  <c r="U769" i="1"/>
  <c r="V769" i="1"/>
  <c r="J770" i="1"/>
  <c r="K770" i="1"/>
  <c r="M770" i="1"/>
  <c r="N770" i="1"/>
  <c r="R770" i="1"/>
  <c r="T770" i="1"/>
  <c r="L770" i="1"/>
  <c r="O770" i="1"/>
  <c r="P770" i="1"/>
  <c r="U770" i="1"/>
  <c r="V770" i="1"/>
  <c r="J771" i="1"/>
  <c r="K771" i="1"/>
  <c r="M771" i="1"/>
  <c r="N771" i="1"/>
  <c r="R771" i="1"/>
  <c r="T771" i="1"/>
  <c r="L771" i="1"/>
  <c r="O771" i="1"/>
  <c r="P771" i="1"/>
  <c r="U771" i="1"/>
  <c r="V771" i="1"/>
  <c r="J772" i="1"/>
  <c r="K772" i="1"/>
  <c r="M772" i="1"/>
  <c r="N772" i="1"/>
  <c r="R772" i="1"/>
  <c r="T772" i="1"/>
  <c r="L772" i="1"/>
  <c r="O772" i="1"/>
  <c r="P772" i="1"/>
  <c r="U772" i="1"/>
  <c r="V772" i="1"/>
  <c r="J773" i="1"/>
  <c r="K773" i="1"/>
  <c r="M773" i="1"/>
  <c r="N773" i="1"/>
  <c r="R773" i="1"/>
  <c r="T773" i="1"/>
  <c r="L773" i="1"/>
  <c r="O773" i="1"/>
  <c r="P773" i="1"/>
  <c r="U773" i="1"/>
  <c r="V773" i="1"/>
  <c r="J774" i="1"/>
  <c r="K774" i="1"/>
  <c r="M774" i="1"/>
  <c r="N774" i="1"/>
  <c r="R774" i="1"/>
  <c r="T774" i="1"/>
  <c r="L774" i="1"/>
  <c r="O774" i="1"/>
  <c r="P774" i="1"/>
  <c r="U774" i="1"/>
  <c r="V774" i="1"/>
  <c r="J775" i="1"/>
  <c r="K775" i="1"/>
  <c r="M775" i="1"/>
  <c r="N775" i="1"/>
  <c r="R775" i="1"/>
  <c r="T775" i="1"/>
  <c r="L775" i="1"/>
  <c r="O775" i="1"/>
  <c r="P775" i="1"/>
  <c r="U775" i="1"/>
  <c r="V775" i="1"/>
  <c r="J776" i="1"/>
  <c r="K776" i="1"/>
  <c r="M776" i="1"/>
  <c r="N776" i="1"/>
  <c r="R776" i="1"/>
  <c r="T776" i="1"/>
  <c r="L776" i="1"/>
  <c r="O776" i="1"/>
  <c r="P776" i="1"/>
  <c r="U776" i="1"/>
  <c r="V776" i="1"/>
  <c r="J777" i="1"/>
  <c r="K777" i="1"/>
  <c r="M777" i="1"/>
  <c r="N777" i="1"/>
  <c r="R777" i="1"/>
  <c r="T777" i="1"/>
  <c r="L777" i="1"/>
  <c r="O777" i="1"/>
  <c r="P777" i="1"/>
  <c r="U777" i="1"/>
  <c r="V777" i="1"/>
  <c r="J778" i="1"/>
  <c r="K778" i="1"/>
  <c r="M778" i="1"/>
  <c r="N778" i="1"/>
  <c r="R778" i="1"/>
  <c r="T778" i="1"/>
  <c r="L778" i="1"/>
  <c r="O778" i="1"/>
  <c r="P778" i="1"/>
  <c r="U778" i="1"/>
  <c r="V778" i="1"/>
  <c r="J779" i="1"/>
  <c r="K779" i="1"/>
  <c r="M779" i="1"/>
  <c r="N779" i="1"/>
  <c r="R779" i="1"/>
  <c r="T779" i="1"/>
  <c r="L779" i="1"/>
  <c r="O779" i="1"/>
  <c r="P779" i="1"/>
  <c r="U779" i="1"/>
  <c r="V779" i="1"/>
  <c r="J780" i="1"/>
  <c r="K780" i="1"/>
  <c r="M780" i="1"/>
  <c r="N780" i="1"/>
  <c r="R780" i="1"/>
  <c r="T780" i="1"/>
  <c r="L780" i="1"/>
  <c r="O780" i="1"/>
  <c r="P780" i="1"/>
  <c r="U780" i="1"/>
  <c r="V780" i="1"/>
  <c r="J781" i="1"/>
  <c r="K781" i="1"/>
  <c r="M781" i="1"/>
  <c r="N781" i="1"/>
  <c r="R781" i="1"/>
  <c r="T781" i="1"/>
  <c r="L781" i="1"/>
  <c r="O781" i="1"/>
  <c r="P781" i="1"/>
  <c r="U781" i="1"/>
  <c r="V781" i="1"/>
  <c r="J782" i="1"/>
  <c r="K782" i="1"/>
  <c r="M782" i="1"/>
  <c r="N782" i="1"/>
  <c r="R782" i="1"/>
  <c r="T782" i="1"/>
  <c r="L782" i="1"/>
  <c r="O782" i="1"/>
  <c r="P782" i="1"/>
  <c r="U782" i="1"/>
  <c r="V782" i="1"/>
  <c r="J783" i="1"/>
  <c r="K783" i="1"/>
  <c r="M783" i="1"/>
  <c r="N783" i="1"/>
  <c r="R783" i="1"/>
  <c r="T783" i="1"/>
  <c r="L783" i="1"/>
  <c r="O783" i="1"/>
  <c r="P783" i="1"/>
  <c r="U783" i="1"/>
  <c r="V783" i="1"/>
  <c r="J784" i="1"/>
  <c r="K784" i="1"/>
  <c r="M784" i="1"/>
  <c r="N784" i="1"/>
  <c r="R784" i="1"/>
  <c r="T784" i="1"/>
  <c r="L784" i="1"/>
  <c r="O784" i="1"/>
  <c r="P784" i="1"/>
  <c r="U784" i="1"/>
  <c r="V784" i="1"/>
  <c r="J785" i="1"/>
  <c r="K785" i="1"/>
  <c r="M785" i="1"/>
  <c r="N785" i="1"/>
  <c r="R785" i="1"/>
  <c r="T785" i="1"/>
  <c r="L785" i="1"/>
  <c r="O785" i="1"/>
  <c r="P785" i="1"/>
  <c r="U785" i="1"/>
  <c r="V785" i="1"/>
  <c r="J786" i="1"/>
  <c r="K786" i="1"/>
  <c r="M786" i="1"/>
  <c r="N786" i="1"/>
  <c r="R786" i="1"/>
  <c r="T786" i="1"/>
  <c r="L786" i="1"/>
  <c r="O786" i="1"/>
  <c r="P786" i="1"/>
  <c r="U786" i="1"/>
  <c r="V786" i="1"/>
  <c r="J787" i="1"/>
  <c r="K787" i="1"/>
  <c r="M787" i="1"/>
  <c r="N787" i="1"/>
  <c r="R787" i="1"/>
  <c r="T787" i="1"/>
  <c r="L787" i="1"/>
  <c r="O787" i="1"/>
  <c r="P787" i="1"/>
  <c r="U787" i="1"/>
  <c r="V787" i="1"/>
  <c r="J788" i="1"/>
  <c r="K788" i="1"/>
  <c r="M788" i="1"/>
  <c r="N788" i="1"/>
  <c r="R788" i="1"/>
  <c r="T788" i="1"/>
  <c r="L788" i="1"/>
  <c r="O788" i="1"/>
  <c r="P788" i="1"/>
  <c r="U788" i="1"/>
  <c r="V788" i="1"/>
  <c r="J789" i="1"/>
  <c r="K789" i="1"/>
  <c r="M789" i="1"/>
  <c r="N789" i="1"/>
  <c r="R789" i="1"/>
  <c r="T789" i="1"/>
  <c r="L789" i="1"/>
  <c r="O789" i="1"/>
  <c r="P789" i="1"/>
  <c r="U789" i="1"/>
  <c r="V789" i="1"/>
  <c r="J790" i="1"/>
  <c r="K790" i="1"/>
  <c r="M790" i="1"/>
  <c r="N790" i="1"/>
  <c r="R790" i="1"/>
  <c r="T790" i="1"/>
  <c r="L790" i="1"/>
  <c r="O790" i="1"/>
  <c r="P790" i="1"/>
  <c r="U790" i="1"/>
  <c r="V790" i="1"/>
  <c r="J791" i="1"/>
  <c r="K791" i="1"/>
  <c r="M791" i="1"/>
  <c r="N791" i="1"/>
  <c r="R791" i="1"/>
  <c r="T791" i="1"/>
  <c r="L791" i="1"/>
  <c r="O791" i="1"/>
  <c r="P791" i="1"/>
  <c r="U791" i="1"/>
  <c r="V791" i="1"/>
  <c r="J792" i="1"/>
  <c r="K792" i="1"/>
  <c r="M792" i="1"/>
  <c r="N792" i="1"/>
  <c r="R792" i="1"/>
  <c r="T792" i="1"/>
  <c r="L792" i="1"/>
  <c r="O792" i="1"/>
  <c r="P792" i="1"/>
  <c r="U792" i="1"/>
  <c r="V792" i="1"/>
  <c r="J793" i="1"/>
  <c r="K793" i="1"/>
  <c r="M793" i="1"/>
  <c r="N793" i="1"/>
  <c r="R793" i="1"/>
  <c r="T793" i="1"/>
  <c r="L793" i="1"/>
  <c r="O793" i="1"/>
  <c r="P793" i="1"/>
  <c r="U793" i="1"/>
  <c r="V793" i="1"/>
  <c r="J794" i="1"/>
  <c r="K794" i="1"/>
  <c r="M794" i="1"/>
  <c r="N794" i="1"/>
  <c r="R794" i="1"/>
  <c r="T794" i="1"/>
  <c r="L794" i="1"/>
  <c r="O794" i="1"/>
  <c r="P794" i="1"/>
  <c r="U794" i="1"/>
  <c r="V794" i="1"/>
  <c r="J795" i="1"/>
  <c r="K795" i="1"/>
  <c r="M795" i="1"/>
  <c r="N795" i="1"/>
  <c r="R795" i="1"/>
  <c r="T795" i="1"/>
  <c r="L795" i="1"/>
  <c r="O795" i="1"/>
  <c r="P795" i="1"/>
  <c r="U795" i="1"/>
  <c r="V795" i="1"/>
  <c r="J796" i="1"/>
  <c r="K796" i="1"/>
  <c r="M796" i="1"/>
  <c r="N796" i="1"/>
  <c r="R796" i="1"/>
  <c r="T796" i="1"/>
  <c r="L796" i="1"/>
  <c r="O796" i="1"/>
  <c r="P796" i="1"/>
  <c r="U796" i="1"/>
  <c r="V796" i="1"/>
  <c r="J797" i="1"/>
  <c r="K797" i="1"/>
  <c r="M797" i="1"/>
  <c r="N797" i="1"/>
  <c r="R797" i="1"/>
  <c r="T797" i="1"/>
  <c r="L797" i="1"/>
  <c r="O797" i="1"/>
  <c r="P797" i="1"/>
  <c r="U797" i="1"/>
  <c r="V797" i="1"/>
  <c r="J798" i="1"/>
  <c r="K798" i="1"/>
  <c r="M798" i="1"/>
  <c r="N798" i="1"/>
  <c r="R798" i="1"/>
  <c r="T798" i="1"/>
  <c r="L798" i="1"/>
  <c r="O798" i="1"/>
  <c r="P798" i="1"/>
  <c r="U798" i="1"/>
  <c r="V798" i="1"/>
  <c r="J799" i="1"/>
  <c r="K799" i="1"/>
  <c r="M799" i="1"/>
  <c r="N799" i="1"/>
  <c r="R799" i="1"/>
  <c r="T799" i="1"/>
  <c r="L799" i="1"/>
  <c r="O799" i="1"/>
  <c r="P799" i="1"/>
  <c r="U799" i="1"/>
  <c r="V799" i="1"/>
  <c r="J800" i="1"/>
  <c r="K800" i="1"/>
  <c r="M800" i="1"/>
  <c r="N800" i="1"/>
  <c r="R800" i="1"/>
  <c r="T800" i="1"/>
  <c r="L800" i="1"/>
  <c r="O800" i="1"/>
  <c r="P800" i="1"/>
  <c r="U800" i="1"/>
  <c r="V800" i="1"/>
  <c r="J801" i="1"/>
  <c r="K801" i="1"/>
  <c r="M801" i="1"/>
  <c r="N801" i="1"/>
  <c r="R801" i="1"/>
  <c r="T801" i="1"/>
  <c r="L801" i="1"/>
  <c r="O801" i="1"/>
  <c r="P801" i="1"/>
  <c r="U801" i="1"/>
  <c r="V801" i="1"/>
  <c r="J802" i="1"/>
  <c r="K802" i="1"/>
  <c r="M802" i="1"/>
  <c r="N802" i="1"/>
  <c r="R802" i="1"/>
  <c r="T802" i="1"/>
  <c r="L802" i="1"/>
  <c r="O802" i="1"/>
  <c r="P802" i="1"/>
  <c r="U802" i="1"/>
  <c r="V802" i="1"/>
  <c r="J803" i="1"/>
  <c r="K803" i="1"/>
  <c r="M803" i="1"/>
  <c r="N803" i="1"/>
  <c r="R803" i="1"/>
  <c r="T803" i="1"/>
  <c r="L803" i="1"/>
  <c r="O803" i="1"/>
  <c r="P803" i="1"/>
  <c r="U803" i="1"/>
  <c r="V803" i="1"/>
  <c r="J804" i="1"/>
  <c r="K804" i="1"/>
  <c r="M804" i="1"/>
  <c r="N804" i="1"/>
  <c r="R804" i="1"/>
  <c r="T804" i="1"/>
  <c r="L804" i="1"/>
  <c r="O804" i="1"/>
  <c r="P804" i="1"/>
  <c r="U804" i="1"/>
  <c r="V804" i="1"/>
  <c r="J805" i="1"/>
  <c r="K805" i="1"/>
  <c r="M805" i="1"/>
  <c r="N805" i="1"/>
  <c r="R805" i="1"/>
  <c r="T805" i="1"/>
  <c r="L805" i="1"/>
  <c r="O805" i="1"/>
  <c r="P805" i="1"/>
  <c r="U805" i="1"/>
  <c r="V805" i="1"/>
  <c r="J806" i="1"/>
  <c r="K806" i="1"/>
  <c r="M806" i="1"/>
  <c r="N806" i="1"/>
  <c r="R806" i="1"/>
  <c r="T806" i="1"/>
  <c r="L806" i="1"/>
  <c r="O806" i="1"/>
  <c r="P806" i="1"/>
  <c r="U806" i="1"/>
  <c r="V806" i="1"/>
  <c r="J807" i="1"/>
  <c r="K807" i="1"/>
  <c r="M807" i="1"/>
  <c r="N807" i="1"/>
  <c r="R807" i="1"/>
  <c r="T807" i="1"/>
  <c r="L807" i="1"/>
  <c r="O807" i="1"/>
  <c r="P807" i="1"/>
  <c r="U807" i="1"/>
  <c r="V807" i="1"/>
  <c r="J808" i="1"/>
  <c r="K808" i="1"/>
  <c r="M808" i="1"/>
  <c r="N808" i="1"/>
  <c r="R808" i="1"/>
  <c r="T808" i="1"/>
  <c r="L808" i="1"/>
  <c r="O808" i="1"/>
  <c r="P808" i="1"/>
  <c r="U808" i="1"/>
  <c r="V808" i="1"/>
  <c r="J809" i="1"/>
  <c r="K809" i="1"/>
  <c r="M809" i="1"/>
  <c r="N809" i="1"/>
  <c r="R809" i="1"/>
  <c r="T809" i="1"/>
  <c r="L809" i="1"/>
  <c r="O809" i="1"/>
  <c r="P809" i="1"/>
  <c r="U809" i="1"/>
  <c r="V809" i="1"/>
  <c r="J810" i="1"/>
  <c r="K810" i="1"/>
  <c r="M810" i="1"/>
  <c r="N810" i="1"/>
  <c r="R810" i="1"/>
  <c r="T810" i="1"/>
  <c r="L810" i="1"/>
  <c r="O810" i="1"/>
  <c r="P810" i="1"/>
  <c r="U810" i="1"/>
  <c r="V810" i="1"/>
  <c r="J811" i="1"/>
  <c r="K811" i="1"/>
  <c r="M811" i="1"/>
  <c r="N811" i="1"/>
  <c r="R811" i="1"/>
  <c r="T811" i="1"/>
  <c r="L811" i="1"/>
  <c r="O811" i="1"/>
  <c r="P811" i="1"/>
  <c r="U811" i="1"/>
  <c r="V811" i="1"/>
  <c r="J812" i="1"/>
  <c r="K812" i="1"/>
  <c r="M812" i="1"/>
  <c r="N812" i="1"/>
  <c r="R812" i="1"/>
  <c r="T812" i="1"/>
  <c r="L812" i="1"/>
  <c r="O812" i="1"/>
  <c r="P812" i="1"/>
  <c r="U812" i="1"/>
  <c r="V812" i="1"/>
  <c r="J813" i="1"/>
  <c r="K813" i="1"/>
  <c r="M813" i="1"/>
  <c r="N813" i="1"/>
  <c r="R813" i="1"/>
  <c r="T813" i="1"/>
  <c r="L813" i="1"/>
  <c r="O813" i="1"/>
  <c r="P813" i="1"/>
  <c r="U813" i="1"/>
  <c r="V813" i="1"/>
  <c r="J814" i="1"/>
  <c r="K814" i="1"/>
  <c r="M814" i="1"/>
  <c r="N814" i="1"/>
  <c r="R814" i="1"/>
  <c r="T814" i="1"/>
  <c r="L814" i="1"/>
  <c r="O814" i="1"/>
  <c r="P814" i="1"/>
  <c r="U814" i="1"/>
  <c r="V814" i="1"/>
  <c r="J815" i="1"/>
  <c r="K815" i="1"/>
  <c r="M815" i="1"/>
  <c r="N815" i="1"/>
  <c r="R815" i="1"/>
  <c r="T815" i="1"/>
  <c r="L815" i="1"/>
  <c r="O815" i="1"/>
  <c r="P815" i="1"/>
  <c r="U815" i="1"/>
  <c r="V815" i="1"/>
  <c r="J816" i="1"/>
  <c r="K816" i="1"/>
  <c r="M816" i="1"/>
  <c r="N816" i="1"/>
  <c r="R816" i="1"/>
  <c r="T816" i="1"/>
  <c r="L816" i="1"/>
  <c r="O816" i="1"/>
  <c r="P816" i="1"/>
  <c r="U816" i="1"/>
  <c r="V816" i="1"/>
  <c r="J817" i="1"/>
  <c r="K817" i="1"/>
  <c r="M817" i="1"/>
  <c r="N817" i="1"/>
  <c r="R817" i="1"/>
  <c r="T817" i="1"/>
  <c r="L817" i="1"/>
  <c r="O817" i="1"/>
  <c r="P817" i="1"/>
  <c r="U817" i="1"/>
  <c r="V817" i="1"/>
  <c r="J818" i="1"/>
  <c r="K818" i="1"/>
  <c r="M818" i="1"/>
  <c r="N818" i="1"/>
  <c r="R818" i="1"/>
  <c r="T818" i="1"/>
  <c r="L818" i="1"/>
  <c r="O818" i="1"/>
  <c r="P818" i="1"/>
  <c r="U818" i="1"/>
  <c r="V818" i="1"/>
  <c r="J819" i="1"/>
  <c r="K819" i="1"/>
  <c r="M819" i="1"/>
  <c r="N819" i="1"/>
  <c r="R819" i="1"/>
  <c r="T819" i="1"/>
  <c r="L819" i="1"/>
  <c r="O819" i="1"/>
  <c r="P819" i="1"/>
  <c r="U819" i="1"/>
  <c r="V819" i="1"/>
  <c r="J820" i="1"/>
  <c r="K820" i="1"/>
  <c r="M820" i="1"/>
  <c r="N820" i="1"/>
  <c r="R820" i="1"/>
  <c r="T820" i="1"/>
  <c r="L820" i="1"/>
  <c r="O820" i="1"/>
  <c r="P820" i="1"/>
  <c r="U820" i="1"/>
  <c r="V820" i="1"/>
  <c r="J821" i="1"/>
  <c r="K821" i="1"/>
  <c r="M821" i="1"/>
  <c r="N821" i="1"/>
  <c r="R821" i="1"/>
  <c r="T821" i="1"/>
  <c r="L821" i="1"/>
  <c r="O821" i="1"/>
  <c r="P821" i="1"/>
  <c r="U821" i="1"/>
  <c r="V821" i="1"/>
  <c r="J822" i="1"/>
  <c r="K822" i="1"/>
  <c r="M822" i="1"/>
  <c r="N822" i="1"/>
  <c r="R822" i="1"/>
  <c r="T822" i="1"/>
  <c r="L822" i="1"/>
  <c r="O822" i="1"/>
  <c r="P822" i="1"/>
  <c r="U822" i="1"/>
  <c r="V822" i="1"/>
  <c r="J823" i="1"/>
  <c r="K823" i="1"/>
  <c r="M823" i="1"/>
  <c r="N823" i="1"/>
  <c r="R823" i="1"/>
  <c r="T823" i="1"/>
  <c r="L823" i="1"/>
  <c r="O823" i="1"/>
  <c r="P823" i="1"/>
  <c r="U823" i="1"/>
  <c r="V823" i="1"/>
  <c r="J824" i="1"/>
  <c r="K824" i="1"/>
  <c r="M824" i="1"/>
  <c r="N824" i="1"/>
  <c r="R824" i="1"/>
  <c r="T824" i="1"/>
  <c r="L824" i="1"/>
  <c r="O824" i="1"/>
  <c r="P824" i="1"/>
  <c r="U824" i="1"/>
  <c r="V824" i="1"/>
  <c r="J825" i="1"/>
  <c r="K825" i="1"/>
  <c r="M825" i="1"/>
  <c r="N825" i="1"/>
  <c r="R825" i="1"/>
  <c r="T825" i="1"/>
  <c r="L825" i="1"/>
  <c r="O825" i="1"/>
  <c r="P825" i="1"/>
  <c r="U825" i="1"/>
  <c r="V825" i="1"/>
  <c r="J826" i="1"/>
  <c r="K826" i="1"/>
  <c r="M826" i="1"/>
  <c r="N826" i="1"/>
  <c r="R826" i="1"/>
  <c r="T826" i="1"/>
  <c r="L826" i="1"/>
  <c r="O826" i="1"/>
  <c r="P826" i="1"/>
  <c r="U826" i="1"/>
  <c r="V826" i="1"/>
  <c r="J827" i="1"/>
  <c r="K827" i="1"/>
  <c r="M827" i="1"/>
  <c r="N827" i="1"/>
  <c r="R827" i="1"/>
  <c r="T827" i="1"/>
  <c r="L827" i="1"/>
  <c r="O827" i="1"/>
  <c r="P827" i="1"/>
  <c r="U827" i="1"/>
  <c r="V827" i="1"/>
  <c r="J828" i="1"/>
  <c r="K828" i="1"/>
  <c r="M828" i="1"/>
  <c r="N828" i="1"/>
  <c r="R828" i="1"/>
  <c r="T828" i="1"/>
  <c r="L828" i="1"/>
  <c r="O828" i="1"/>
  <c r="P828" i="1"/>
  <c r="U828" i="1"/>
  <c r="V828" i="1"/>
  <c r="J829" i="1"/>
  <c r="K829" i="1"/>
  <c r="M829" i="1"/>
  <c r="N829" i="1"/>
  <c r="R829" i="1"/>
  <c r="T829" i="1"/>
  <c r="L829" i="1"/>
  <c r="O829" i="1"/>
  <c r="P829" i="1"/>
  <c r="U829" i="1"/>
  <c r="V829" i="1"/>
  <c r="J830" i="1"/>
  <c r="K830" i="1"/>
  <c r="M830" i="1"/>
  <c r="N830" i="1"/>
  <c r="R830" i="1"/>
  <c r="T830" i="1"/>
  <c r="L830" i="1"/>
  <c r="O830" i="1"/>
  <c r="P830" i="1"/>
  <c r="U830" i="1"/>
  <c r="V830" i="1"/>
  <c r="J831" i="1"/>
  <c r="K831" i="1"/>
  <c r="M831" i="1"/>
  <c r="N831" i="1"/>
  <c r="R831" i="1"/>
  <c r="T831" i="1"/>
  <c r="L831" i="1"/>
  <c r="O831" i="1"/>
  <c r="P831" i="1"/>
  <c r="U831" i="1"/>
  <c r="V831" i="1"/>
  <c r="J832" i="1"/>
  <c r="K832" i="1"/>
  <c r="M832" i="1"/>
  <c r="N832" i="1"/>
  <c r="R832" i="1"/>
  <c r="T832" i="1"/>
  <c r="L832" i="1"/>
  <c r="O832" i="1"/>
  <c r="P832" i="1"/>
  <c r="U832" i="1"/>
  <c r="V832" i="1"/>
  <c r="J833" i="1"/>
  <c r="K833" i="1"/>
  <c r="M833" i="1"/>
  <c r="N833" i="1"/>
  <c r="R833" i="1"/>
  <c r="T833" i="1"/>
  <c r="L833" i="1"/>
  <c r="O833" i="1"/>
  <c r="P833" i="1"/>
  <c r="U833" i="1"/>
  <c r="V833" i="1"/>
  <c r="J834" i="1"/>
  <c r="K834" i="1"/>
  <c r="M834" i="1"/>
  <c r="N834" i="1"/>
  <c r="R834" i="1"/>
  <c r="T834" i="1"/>
  <c r="L834" i="1"/>
  <c r="O834" i="1"/>
  <c r="P834" i="1"/>
  <c r="U834" i="1"/>
  <c r="V834" i="1"/>
  <c r="J835" i="1"/>
  <c r="K835" i="1"/>
  <c r="M835" i="1"/>
  <c r="N835" i="1"/>
  <c r="R835" i="1"/>
  <c r="T835" i="1"/>
  <c r="L835" i="1"/>
  <c r="O835" i="1"/>
  <c r="P835" i="1"/>
  <c r="U835" i="1"/>
  <c r="V835" i="1"/>
  <c r="J836" i="1"/>
  <c r="K836" i="1"/>
  <c r="M836" i="1"/>
  <c r="N836" i="1"/>
  <c r="R836" i="1"/>
  <c r="T836" i="1"/>
  <c r="L836" i="1"/>
  <c r="O836" i="1"/>
  <c r="P836" i="1"/>
  <c r="U836" i="1"/>
  <c r="V836" i="1"/>
  <c r="J837" i="1"/>
  <c r="K837" i="1"/>
  <c r="M837" i="1"/>
  <c r="N837" i="1"/>
  <c r="R837" i="1"/>
  <c r="T837" i="1"/>
  <c r="L837" i="1"/>
  <c r="O837" i="1"/>
  <c r="P837" i="1"/>
  <c r="U837" i="1"/>
  <c r="V837" i="1"/>
  <c r="J838" i="1"/>
  <c r="K838" i="1"/>
  <c r="M838" i="1"/>
  <c r="N838" i="1"/>
  <c r="R838" i="1"/>
  <c r="T838" i="1"/>
  <c r="L838" i="1"/>
  <c r="O838" i="1"/>
  <c r="P838" i="1"/>
  <c r="U838" i="1"/>
  <c r="V838" i="1"/>
  <c r="J839" i="1"/>
  <c r="K839" i="1"/>
  <c r="M839" i="1"/>
  <c r="N839" i="1"/>
  <c r="R839" i="1"/>
  <c r="T839" i="1"/>
  <c r="L839" i="1"/>
  <c r="O839" i="1"/>
  <c r="P839" i="1"/>
  <c r="U839" i="1"/>
  <c r="V839" i="1"/>
  <c r="J840" i="1"/>
  <c r="K840" i="1"/>
  <c r="M840" i="1"/>
  <c r="N840" i="1"/>
  <c r="R840" i="1"/>
  <c r="T840" i="1"/>
  <c r="L840" i="1"/>
  <c r="O840" i="1"/>
  <c r="P840" i="1"/>
  <c r="U840" i="1"/>
  <c r="V840" i="1"/>
  <c r="J841" i="1"/>
  <c r="K841" i="1"/>
  <c r="M841" i="1"/>
  <c r="N841" i="1"/>
  <c r="R841" i="1"/>
  <c r="T841" i="1"/>
  <c r="L841" i="1"/>
  <c r="O841" i="1"/>
  <c r="P841" i="1"/>
  <c r="U841" i="1"/>
  <c r="V841" i="1"/>
  <c r="J842" i="1"/>
  <c r="K842" i="1"/>
  <c r="M842" i="1"/>
  <c r="N842" i="1"/>
  <c r="R842" i="1"/>
  <c r="T842" i="1"/>
  <c r="L842" i="1"/>
  <c r="O842" i="1"/>
  <c r="P842" i="1"/>
  <c r="U842" i="1"/>
  <c r="V842" i="1"/>
  <c r="J843" i="1"/>
  <c r="K843" i="1"/>
  <c r="M843" i="1"/>
  <c r="N843" i="1"/>
  <c r="R843" i="1"/>
  <c r="T843" i="1"/>
  <c r="L843" i="1"/>
  <c r="O843" i="1"/>
  <c r="P843" i="1"/>
  <c r="U843" i="1"/>
  <c r="V843" i="1"/>
  <c r="J844" i="1"/>
  <c r="K844" i="1"/>
  <c r="M844" i="1"/>
  <c r="N844" i="1"/>
  <c r="R844" i="1"/>
  <c r="T844" i="1"/>
  <c r="L844" i="1"/>
  <c r="O844" i="1"/>
  <c r="P844" i="1"/>
  <c r="U844" i="1"/>
  <c r="V844" i="1"/>
  <c r="J845" i="1"/>
  <c r="K845" i="1"/>
  <c r="M845" i="1"/>
  <c r="N845" i="1"/>
  <c r="R845" i="1"/>
  <c r="T845" i="1"/>
  <c r="L845" i="1"/>
  <c r="O845" i="1"/>
  <c r="P845" i="1"/>
  <c r="U845" i="1"/>
  <c r="V845" i="1"/>
  <c r="J846" i="1"/>
  <c r="K846" i="1"/>
  <c r="M846" i="1"/>
  <c r="N846" i="1"/>
  <c r="R846" i="1"/>
  <c r="T846" i="1"/>
  <c r="L846" i="1"/>
  <c r="O846" i="1"/>
  <c r="P846" i="1"/>
  <c r="U846" i="1"/>
  <c r="V846" i="1"/>
  <c r="J847" i="1"/>
  <c r="K847" i="1"/>
  <c r="M847" i="1"/>
  <c r="N847" i="1"/>
  <c r="R847" i="1"/>
  <c r="T847" i="1"/>
  <c r="L847" i="1"/>
  <c r="O847" i="1"/>
  <c r="P847" i="1"/>
  <c r="U847" i="1"/>
  <c r="V847" i="1"/>
  <c r="J848" i="1"/>
  <c r="K848" i="1"/>
  <c r="M848" i="1"/>
  <c r="N848" i="1"/>
  <c r="R848" i="1"/>
  <c r="T848" i="1"/>
  <c r="L848" i="1"/>
  <c r="O848" i="1"/>
  <c r="P848" i="1"/>
  <c r="U848" i="1"/>
  <c r="V848" i="1"/>
  <c r="J849" i="1"/>
  <c r="K849" i="1"/>
  <c r="M849" i="1"/>
  <c r="N849" i="1"/>
  <c r="R849" i="1"/>
  <c r="T849" i="1"/>
  <c r="L849" i="1"/>
  <c r="O849" i="1"/>
  <c r="P849" i="1"/>
  <c r="U849" i="1"/>
  <c r="V849" i="1"/>
  <c r="J850" i="1"/>
  <c r="K850" i="1"/>
  <c r="M850" i="1"/>
  <c r="N850" i="1"/>
  <c r="R850" i="1"/>
  <c r="T850" i="1"/>
  <c r="L850" i="1"/>
  <c r="O850" i="1"/>
  <c r="P850" i="1"/>
  <c r="U850" i="1"/>
  <c r="V850" i="1"/>
  <c r="J851" i="1"/>
  <c r="K851" i="1"/>
  <c r="M851" i="1"/>
  <c r="N851" i="1"/>
  <c r="R851" i="1"/>
  <c r="T851" i="1"/>
  <c r="L851" i="1"/>
  <c r="O851" i="1"/>
  <c r="P851" i="1"/>
  <c r="U851" i="1"/>
  <c r="V851" i="1"/>
  <c r="J852" i="1"/>
  <c r="K852" i="1"/>
  <c r="M852" i="1"/>
  <c r="N852" i="1"/>
  <c r="R852" i="1"/>
  <c r="T852" i="1"/>
  <c r="L852" i="1"/>
  <c r="O852" i="1"/>
  <c r="P852" i="1"/>
  <c r="U852" i="1"/>
  <c r="V852" i="1"/>
  <c r="J853" i="1"/>
  <c r="K853" i="1"/>
  <c r="M853" i="1"/>
  <c r="N853" i="1"/>
  <c r="R853" i="1"/>
  <c r="T853" i="1"/>
  <c r="L853" i="1"/>
  <c r="O853" i="1"/>
  <c r="P853" i="1"/>
  <c r="U853" i="1"/>
  <c r="V853" i="1"/>
  <c r="J854" i="1"/>
  <c r="K854" i="1"/>
  <c r="M854" i="1"/>
  <c r="N854" i="1"/>
  <c r="R854" i="1"/>
  <c r="T854" i="1"/>
  <c r="L854" i="1"/>
  <c r="O854" i="1"/>
  <c r="P854" i="1"/>
  <c r="U854" i="1"/>
  <c r="V854" i="1"/>
  <c r="J855" i="1"/>
  <c r="K855" i="1"/>
  <c r="M855" i="1"/>
  <c r="N855" i="1"/>
  <c r="R855" i="1"/>
  <c r="T855" i="1"/>
  <c r="L855" i="1"/>
  <c r="O855" i="1"/>
  <c r="P855" i="1"/>
  <c r="U855" i="1"/>
  <c r="V855" i="1"/>
  <c r="J856" i="1"/>
  <c r="K856" i="1"/>
  <c r="M856" i="1"/>
  <c r="N856" i="1"/>
  <c r="R856" i="1"/>
  <c r="T856" i="1"/>
  <c r="L856" i="1"/>
  <c r="O856" i="1"/>
  <c r="P856" i="1"/>
  <c r="U856" i="1"/>
  <c r="V856" i="1"/>
  <c r="J857" i="1"/>
  <c r="K857" i="1"/>
  <c r="M857" i="1"/>
  <c r="N857" i="1"/>
  <c r="R857" i="1"/>
  <c r="T857" i="1"/>
  <c r="L857" i="1"/>
  <c r="O857" i="1"/>
  <c r="P857" i="1"/>
  <c r="U857" i="1"/>
  <c r="V857" i="1"/>
  <c r="J858" i="1"/>
  <c r="K858" i="1"/>
  <c r="M858" i="1"/>
  <c r="N858" i="1"/>
  <c r="R858" i="1"/>
  <c r="T858" i="1"/>
  <c r="L858" i="1"/>
  <c r="O858" i="1"/>
  <c r="P858" i="1"/>
  <c r="U858" i="1"/>
  <c r="V858" i="1"/>
  <c r="J859" i="1"/>
  <c r="K859" i="1"/>
  <c r="M859" i="1"/>
  <c r="N859" i="1"/>
  <c r="R859" i="1"/>
  <c r="T859" i="1"/>
  <c r="L859" i="1"/>
  <c r="O859" i="1"/>
  <c r="P859" i="1"/>
  <c r="U859" i="1"/>
  <c r="V859" i="1"/>
  <c r="J860" i="1"/>
  <c r="K860" i="1"/>
  <c r="M860" i="1"/>
  <c r="N860" i="1"/>
  <c r="R860" i="1"/>
  <c r="T860" i="1"/>
  <c r="L860" i="1"/>
  <c r="O860" i="1"/>
  <c r="P860" i="1"/>
  <c r="U860" i="1"/>
  <c r="V860" i="1"/>
  <c r="J861" i="1"/>
  <c r="K861" i="1"/>
  <c r="M861" i="1"/>
  <c r="N861" i="1"/>
  <c r="R861" i="1"/>
  <c r="T861" i="1"/>
  <c r="L861" i="1"/>
  <c r="O861" i="1"/>
  <c r="P861" i="1"/>
  <c r="U861" i="1"/>
  <c r="V861" i="1"/>
  <c r="J862" i="1"/>
  <c r="K862" i="1"/>
  <c r="M862" i="1"/>
  <c r="N862" i="1"/>
  <c r="R862" i="1"/>
  <c r="T862" i="1"/>
  <c r="L862" i="1"/>
  <c r="O862" i="1"/>
  <c r="P862" i="1"/>
  <c r="U862" i="1"/>
  <c r="V862" i="1"/>
  <c r="J863" i="1"/>
  <c r="K863" i="1"/>
  <c r="M863" i="1"/>
  <c r="N863" i="1"/>
  <c r="R863" i="1"/>
  <c r="T863" i="1"/>
  <c r="L863" i="1"/>
  <c r="O863" i="1"/>
  <c r="P863" i="1"/>
  <c r="U863" i="1"/>
  <c r="V863" i="1"/>
  <c r="J864" i="1"/>
  <c r="K864" i="1"/>
  <c r="M864" i="1"/>
  <c r="N864" i="1"/>
  <c r="R864" i="1"/>
  <c r="T864" i="1"/>
  <c r="L864" i="1"/>
  <c r="O864" i="1"/>
  <c r="P864" i="1"/>
  <c r="U864" i="1"/>
  <c r="V864" i="1"/>
  <c r="J865" i="1"/>
  <c r="K865" i="1"/>
  <c r="M865" i="1"/>
  <c r="N865" i="1"/>
  <c r="R865" i="1"/>
  <c r="T865" i="1"/>
  <c r="L865" i="1"/>
  <c r="O865" i="1"/>
  <c r="P865" i="1"/>
  <c r="U865" i="1"/>
  <c r="V865" i="1"/>
  <c r="J866" i="1"/>
  <c r="K866" i="1"/>
  <c r="M866" i="1"/>
  <c r="N866" i="1"/>
  <c r="R866" i="1"/>
  <c r="T866" i="1"/>
  <c r="L866" i="1"/>
  <c r="O866" i="1"/>
  <c r="P866" i="1"/>
  <c r="U866" i="1"/>
  <c r="V866" i="1"/>
  <c r="J867" i="1"/>
  <c r="K867" i="1"/>
  <c r="M867" i="1"/>
  <c r="N867" i="1"/>
  <c r="R867" i="1"/>
  <c r="T867" i="1"/>
  <c r="L867" i="1"/>
  <c r="O867" i="1"/>
  <c r="P867" i="1"/>
  <c r="U867" i="1"/>
  <c r="V867" i="1"/>
  <c r="J868" i="1"/>
  <c r="K868" i="1"/>
  <c r="M868" i="1"/>
  <c r="N868" i="1"/>
  <c r="R868" i="1"/>
  <c r="T868" i="1"/>
  <c r="L868" i="1"/>
  <c r="O868" i="1"/>
  <c r="P868" i="1"/>
  <c r="U868" i="1"/>
  <c r="V868" i="1"/>
  <c r="J869" i="1"/>
  <c r="K869" i="1"/>
  <c r="M869" i="1"/>
  <c r="N869" i="1"/>
  <c r="R869" i="1"/>
  <c r="T869" i="1"/>
  <c r="L869" i="1"/>
  <c r="O869" i="1"/>
  <c r="P869" i="1"/>
  <c r="U869" i="1"/>
  <c r="V869" i="1"/>
  <c r="J870" i="1"/>
  <c r="K870" i="1"/>
  <c r="M870" i="1"/>
  <c r="N870" i="1"/>
  <c r="R870" i="1"/>
  <c r="T870" i="1"/>
  <c r="L870" i="1"/>
  <c r="O870" i="1"/>
  <c r="P870" i="1"/>
  <c r="U870" i="1"/>
  <c r="V870" i="1"/>
  <c r="J871" i="1"/>
  <c r="K871" i="1"/>
  <c r="M871" i="1"/>
  <c r="N871" i="1"/>
  <c r="R871" i="1"/>
  <c r="T871" i="1"/>
  <c r="L871" i="1"/>
  <c r="O871" i="1"/>
  <c r="P871" i="1"/>
  <c r="U871" i="1"/>
  <c r="V871" i="1"/>
  <c r="J872" i="1"/>
  <c r="K872" i="1"/>
  <c r="M872" i="1"/>
  <c r="N872" i="1"/>
  <c r="R872" i="1"/>
  <c r="T872" i="1"/>
  <c r="L872" i="1"/>
  <c r="O872" i="1"/>
  <c r="P872" i="1"/>
  <c r="U872" i="1"/>
  <c r="V872" i="1"/>
  <c r="J873" i="1"/>
  <c r="K873" i="1"/>
  <c r="M873" i="1"/>
  <c r="N873" i="1"/>
  <c r="R873" i="1"/>
  <c r="T873" i="1"/>
  <c r="L873" i="1"/>
  <c r="O873" i="1"/>
  <c r="P873" i="1"/>
  <c r="U873" i="1"/>
  <c r="V873" i="1"/>
  <c r="J874" i="1"/>
  <c r="K874" i="1"/>
  <c r="M874" i="1"/>
  <c r="N874" i="1"/>
  <c r="R874" i="1"/>
  <c r="T874" i="1"/>
  <c r="L874" i="1"/>
  <c r="O874" i="1"/>
  <c r="P874" i="1"/>
  <c r="U874" i="1"/>
  <c r="V874" i="1"/>
  <c r="J875" i="1"/>
  <c r="K875" i="1"/>
  <c r="M875" i="1"/>
  <c r="N875" i="1"/>
  <c r="R875" i="1"/>
  <c r="T875" i="1"/>
  <c r="L875" i="1"/>
  <c r="O875" i="1"/>
  <c r="P875" i="1"/>
  <c r="U875" i="1"/>
  <c r="V875" i="1"/>
  <c r="J876" i="1"/>
  <c r="K876" i="1"/>
  <c r="M876" i="1"/>
  <c r="N876" i="1"/>
  <c r="R876" i="1"/>
  <c r="T876" i="1"/>
  <c r="L876" i="1"/>
  <c r="O876" i="1"/>
  <c r="P876" i="1"/>
  <c r="U876" i="1"/>
  <c r="V876" i="1"/>
  <c r="J877" i="1"/>
  <c r="K877" i="1"/>
  <c r="M877" i="1"/>
  <c r="N877" i="1"/>
  <c r="R877" i="1"/>
  <c r="T877" i="1"/>
  <c r="L877" i="1"/>
  <c r="O877" i="1"/>
  <c r="P877" i="1"/>
  <c r="U877" i="1"/>
  <c r="V877" i="1"/>
  <c r="J878" i="1"/>
  <c r="K878" i="1"/>
  <c r="M878" i="1"/>
  <c r="N878" i="1"/>
  <c r="R878" i="1"/>
  <c r="T878" i="1"/>
  <c r="L878" i="1"/>
  <c r="O878" i="1"/>
  <c r="P878" i="1"/>
  <c r="U878" i="1"/>
  <c r="V878" i="1"/>
  <c r="J879" i="1"/>
  <c r="K879" i="1"/>
  <c r="M879" i="1"/>
  <c r="N879" i="1"/>
  <c r="R879" i="1"/>
  <c r="T879" i="1"/>
  <c r="L879" i="1"/>
  <c r="O879" i="1"/>
  <c r="P879" i="1"/>
  <c r="U879" i="1"/>
  <c r="V879" i="1"/>
  <c r="J880" i="1"/>
  <c r="K880" i="1"/>
  <c r="M880" i="1"/>
  <c r="N880" i="1"/>
  <c r="R880" i="1"/>
  <c r="T880" i="1"/>
  <c r="L880" i="1"/>
  <c r="O880" i="1"/>
  <c r="P880" i="1"/>
  <c r="U880" i="1"/>
  <c r="V880" i="1"/>
  <c r="J881" i="1"/>
  <c r="K881" i="1"/>
  <c r="M881" i="1"/>
  <c r="N881" i="1"/>
  <c r="R881" i="1"/>
  <c r="T881" i="1"/>
  <c r="L881" i="1"/>
  <c r="O881" i="1"/>
  <c r="P881" i="1"/>
  <c r="U881" i="1"/>
  <c r="V881" i="1"/>
  <c r="J882" i="1"/>
  <c r="K882" i="1"/>
  <c r="M882" i="1"/>
  <c r="N882" i="1"/>
  <c r="R882" i="1"/>
  <c r="T882" i="1"/>
  <c r="L882" i="1"/>
  <c r="O882" i="1"/>
  <c r="P882" i="1"/>
  <c r="U882" i="1"/>
  <c r="V882" i="1"/>
  <c r="J883" i="1"/>
  <c r="K883" i="1"/>
  <c r="M883" i="1"/>
  <c r="N883" i="1"/>
  <c r="R883" i="1"/>
  <c r="T883" i="1"/>
  <c r="L883" i="1"/>
  <c r="O883" i="1"/>
  <c r="P883" i="1"/>
  <c r="U883" i="1"/>
  <c r="V883" i="1"/>
  <c r="J884" i="1"/>
  <c r="K884" i="1"/>
  <c r="M884" i="1"/>
  <c r="N884" i="1"/>
  <c r="R884" i="1"/>
  <c r="T884" i="1"/>
  <c r="L884" i="1"/>
  <c r="O884" i="1"/>
  <c r="P884" i="1"/>
  <c r="U884" i="1"/>
  <c r="V884" i="1"/>
  <c r="J885" i="1"/>
  <c r="K885" i="1"/>
  <c r="M885" i="1"/>
  <c r="N885" i="1"/>
  <c r="R885" i="1"/>
  <c r="T885" i="1"/>
  <c r="L885" i="1"/>
  <c r="O885" i="1"/>
  <c r="P885" i="1"/>
  <c r="U885" i="1"/>
  <c r="V885" i="1"/>
  <c r="J886" i="1"/>
  <c r="K886" i="1"/>
  <c r="M886" i="1"/>
  <c r="N886" i="1"/>
  <c r="R886" i="1"/>
  <c r="T886" i="1"/>
  <c r="L886" i="1"/>
  <c r="O886" i="1"/>
  <c r="P886" i="1"/>
  <c r="U886" i="1"/>
  <c r="V886" i="1"/>
  <c r="J887" i="1"/>
  <c r="K887" i="1"/>
  <c r="M887" i="1"/>
  <c r="N887" i="1"/>
  <c r="R887" i="1"/>
  <c r="T887" i="1"/>
  <c r="L887" i="1"/>
  <c r="O887" i="1"/>
  <c r="P887" i="1"/>
  <c r="U887" i="1"/>
  <c r="V887" i="1"/>
  <c r="J888" i="1"/>
  <c r="K888" i="1"/>
  <c r="M888" i="1"/>
  <c r="N888" i="1"/>
  <c r="R888" i="1"/>
  <c r="T888" i="1"/>
  <c r="L888" i="1"/>
  <c r="O888" i="1"/>
  <c r="P888" i="1"/>
  <c r="U888" i="1"/>
  <c r="V888" i="1"/>
  <c r="J889" i="1"/>
  <c r="K889" i="1"/>
  <c r="M889" i="1"/>
  <c r="N889" i="1"/>
  <c r="R889" i="1"/>
  <c r="T889" i="1"/>
  <c r="L889" i="1"/>
  <c r="O889" i="1"/>
  <c r="P889" i="1"/>
  <c r="U889" i="1"/>
  <c r="V889" i="1"/>
  <c r="J890" i="1"/>
  <c r="K890" i="1"/>
  <c r="M890" i="1"/>
  <c r="N890" i="1"/>
  <c r="R890" i="1"/>
  <c r="T890" i="1"/>
  <c r="L890" i="1"/>
  <c r="O890" i="1"/>
  <c r="P890" i="1"/>
  <c r="U890" i="1"/>
  <c r="V890" i="1"/>
  <c r="J891" i="1"/>
  <c r="K891" i="1"/>
  <c r="M891" i="1"/>
  <c r="N891" i="1"/>
  <c r="R891" i="1"/>
  <c r="T891" i="1"/>
  <c r="L891" i="1"/>
  <c r="O891" i="1"/>
  <c r="P891" i="1"/>
  <c r="U891" i="1"/>
  <c r="V891" i="1"/>
  <c r="J892" i="1"/>
  <c r="K892" i="1"/>
  <c r="M892" i="1"/>
  <c r="N892" i="1"/>
  <c r="R892" i="1"/>
  <c r="T892" i="1"/>
  <c r="L892" i="1"/>
  <c r="O892" i="1"/>
  <c r="P892" i="1"/>
  <c r="U892" i="1"/>
  <c r="V892" i="1"/>
  <c r="J893" i="1"/>
  <c r="K893" i="1"/>
  <c r="M893" i="1"/>
  <c r="N893" i="1"/>
  <c r="R893" i="1"/>
  <c r="T893" i="1"/>
  <c r="L893" i="1"/>
  <c r="O893" i="1"/>
  <c r="P893" i="1"/>
  <c r="U893" i="1"/>
  <c r="V893" i="1"/>
  <c r="J894" i="1"/>
  <c r="K894" i="1"/>
  <c r="M894" i="1"/>
  <c r="N894" i="1"/>
  <c r="R894" i="1"/>
  <c r="T894" i="1"/>
  <c r="L894" i="1"/>
  <c r="O894" i="1"/>
  <c r="P894" i="1"/>
  <c r="U894" i="1"/>
  <c r="V894" i="1"/>
  <c r="J895" i="1"/>
  <c r="K895" i="1"/>
  <c r="M895" i="1"/>
  <c r="N895" i="1"/>
  <c r="R895" i="1"/>
  <c r="T895" i="1"/>
  <c r="L895" i="1"/>
  <c r="O895" i="1"/>
  <c r="P895" i="1"/>
  <c r="U895" i="1"/>
  <c r="V895" i="1"/>
  <c r="J896" i="1"/>
  <c r="K896" i="1"/>
  <c r="M896" i="1"/>
  <c r="N896" i="1"/>
  <c r="R896" i="1"/>
  <c r="T896" i="1"/>
  <c r="L896" i="1"/>
  <c r="O896" i="1"/>
  <c r="P896" i="1"/>
  <c r="U896" i="1"/>
  <c r="V896" i="1"/>
  <c r="J897" i="1"/>
  <c r="K897" i="1"/>
  <c r="M897" i="1"/>
  <c r="N897" i="1"/>
  <c r="R897" i="1"/>
  <c r="T897" i="1"/>
  <c r="L897" i="1"/>
  <c r="O897" i="1"/>
  <c r="P897" i="1"/>
  <c r="U897" i="1"/>
  <c r="V897" i="1"/>
  <c r="J898" i="1"/>
  <c r="K898" i="1"/>
  <c r="M898" i="1"/>
  <c r="N898" i="1"/>
  <c r="R898" i="1"/>
  <c r="T898" i="1"/>
  <c r="L898" i="1"/>
  <c r="O898" i="1"/>
  <c r="P898" i="1"/>
  <c r="U898" i="1"/>
  <c r="V898" i="1"/>
  <c r="J899" i="1"/>
  <c r="K899" i="1"/>
  <c r="M899" i="1"/>
  <c r="N899" i="1"/>
  <c r="R899" i="1"/>
  <c r="T899" i="1"/>
  <c r="L899" i="1"/>
  <c r="O899" i="1"/>
  <c r="P899" i="1"/>
  <c r="U899" i="1"/>
  <c r="V899" i="1"/>
  <c r="J900" i="1"/>
  <c r="K900" i="1"/>
  <c r="M900" i="1"/>
  <c r="N900" i="1"/>
  <c r="R900" i="1"/>
  <c r="T900" i="1"/>
  <c r="L900" i="1"/>
  <c r="O900" i="1"/>
  <c r="P900" i="1"/>
  <c r="U900" i="1"/>
  <c r="V900" i="1"/>
  <c r="J901" i="1"/>
  <c r="K901" i="1"/>
  <c r="M901" i="1"/>
  <c r="N901" i="1"/>
  <c r="R901" i="1"/>
  <c r="T901" i="1"/>
  <c r="L901" i="1"/>
  <c r="O901" i="1"/>
  <c r="P901" i="1"/>
  <c r="U901" i="1"/>
  <c r="V901" i="1"/>
  <c r="J902" i="1"/>
  <c r="K902" i="1"/>
  <c r="M902" i="1"/>
  <c r="N902" i="1"/>
  <c r="R902" i="1"/>
  <c r="T902" i="1"/>
  <c r="L902" i="1"/>
  <c r="O902" i="1"/>
  <c r="P902" i="1"/>
  <c r="U902" i="1"/>
  <c r="V902" i="1"/>
  <c r="J903" i="1"/>
  <c r="K903" i="1"/>
  <c r="M903" i="1"/>
  <c r="N903" i="1"/>
  <c r="R903" i="1"/>
  <c r="T903" i="1"/>
  <c r="L903" i="1"/>
  <c r="O903" i="1"/>
  <c r="P903" i="1"/>
  <c r="U903" i="1"/>
  <c r="V903" i="1"/>
  <c r="J904" i="1"/>
  <c r="K904" i="1"/>
  <c r="M904" i="1"/>
  <c r="N904" i="1"/>
  <c r="R904" i="1"/>
  <c r="T904" i="1"/>
  <c r="L904" i="1"/>
  <c r="O904" i="1"/>
  <c r="P904" i="1"/>
  <c r="U904" i="1"/>
  <c r="V904" i="1"/>
  <c r="J905" i="1"/>
  <c r="K905" i="1"/>
  <c r="M905" i="1"/>
  <c r="N905" i="1"/>
  <c r="R905" i="1"/>
  <c r="T905" i="1"/>
  <c r="L905" i="1"/>
  <c r="O905" i="1"/>
  <c r="P905" i="1"/>
  <c r="U905" i="1"/>
  <c r="V905" i="1"/>
  <c r="J906" i="1"/>
  <c r="K906" i="1"/>
  <c r="M906" i="1"/>
  <c r="N906" i="1"/>
  <c r="R906" i="1"/>
  <c r="T906" i="1"/>
  <c r="L906" i="1"/>
  <c r="O906" i="1"/>
  <c r="P906" i="1"/>
  <c r="U906" i="1"/>
  <c r="V906" i="1"/>
  <c r="J907" i="1"/>
  <c r="K907" i="1"/>
  <c r="M907" i="1"/>
  <c r="N907" i="1"/>
  <c r="R907" i="1"/>
  <c r="T907" i="1"/>
  <c r="L907" i="1"/>
  <c r="O907" i="1"/>
  <c r="P907" i="1"/>
  <c r="U907" i="1"/>
  <c r="V907" i="1"/>
  <c r="J908" i="1"/>
  <c r="K908" i="1"/>
  <c r="M908" i="1"/>
  <c r="N908" i="1"/>
  <c r="R908" i="1"/>
  <c r="T908" i="1"/>
  <c r="L908" i="1"/>
  <c r="O908" i="1"/>
  <c r="P908" i="1"/>
  <c r="U908" i="1"/>
  <c r="V908" i="1"/>
  <c r="J909" i="1"/>
  <c r="K909" i="1"/>
  <c r="M909" i="1"/>
  <c r="N909" i="1"/>
  <c r="R909" i="1"/>
  <c r="T909" i="1"/>
  <c r="L909" i="1"/>
  <c r="O909" i="1"/>
  <c r="P909" i="1"/>
  <c r="U909" i="1"/>
  <c r="V909" i="1"/>
  <c r="J910" i="1"/>
  <c r="K910" i="1"/>
  <c r="M910" i="1"/>
  <c r="N910" i="1"/>
  <c r="R910" i="1"/>
  <c r="T910" i="1"/>
  <c r="L910" i="1"/>
  <c r="O910" i="1"/>
  <c r="P910" i="1"/>
  <c r="U910" i="1"/>
  <c r="V910" i="1"/>
  <c r="J911" i="1"/>
  <c r="K911" i="1"/>
  <c r="M911" i="1"/>
  <c r="N911" i="1"/>
  <c r="R911" i="1"/>
  <c r="T911" i="1"/>
  <c r="L911" i="1"/>
  <c r="O911" i="1"/>
  <c r="P911" i="1"/>
  <c r="U911" i="1"/>
  <c r="V911" i="1"/>
  <c r="J912" i="1"/>
  <c r="K912" i="1"/>
  <c r="M912" i="1"/>
  <c r="N912" i="1"/>
  <c r="R912" i="1"/>
  <c r="T912" i="1"/>
  <c r="L912" i="1"/>
  <c r="O912" i="1"/>
  <c r="P912" i="1"/>
  <c r="U912" i="1"/>
  <c r="V912" i="1"/>
  <c r="J913" i="1"/>
  <c r="K913" i="1"/>
  <c r="M913" i="1"/>
  <c r="N913" i="1"/>
  <c r="R913" i="1"/>
  <c r="T913" i="1"/>
  <c r="L913" i="1"/>
  <c r="O913" i="1"/>
  <c r="P913" i="1"/>
  <c r="U913" i="1"/>
  <c r="V913" i="1"/>
  <c r="J914" i="1"/>
  <c r="K914" i="1"/>
  <c r="M914" i="1"/>
  <c r="N914" i="1"/>
  <c r="R914" i="1"/>
  <c r="T914" i="1"/>
  <c r="L914" i="1"/>
  <c r="O914" i="1"/>
  <c r="P914" i="1"/>
  <c r="U914" i="1"/>
  <c r="V914" i="1"/>
  <c r="J915" i="1"/>
  <c r="K915" i="1"/>
  <c r="M915" i="1"/>
  <c r="N915" i="1"/>
  <c r="R915" i="1"/>
  <c r="T915" i="1"/>
  <c r="L915" i="1"/>
  <c r="O915" i="1"/>
  <c r="P915" i="1"/>
  <c r="U915" i="1"/>
  <c r="V915" i="1"/>
  <c r="J916" i="1"/>
  <c r="K916" i="1"/>
  <c r="M916" i="1"/>
  <c r="N916" i="1"/>
  <c r="R916" i="1"/>
  <c r="T916" i="1"/>
  <c r="L916" i="1"/>
  <c r="O916" i="1"/>
  <c r="P916" i="1"/>
  <c r="U916" i="1"/>
  <c r="V916" i="1"/>
  <c r="J917" i="1"/>
  <c r="K917" i="1"/>
  <c r="M917" i="1"/>
  <c r="N917" i="1"/>
  <c r="R917" i="1"/>
  <c r="T917" i="1"/>
  <c r="L917" i="1"/>
  <c r="O917" i="1"/>
  <c r="P917" i="1"/>
  <c r="U917" i="1"/>
  <c r="V917" i="1"/>
  <c r="J918" i="1"/>
  <c r="K918" i="1"/>
  <c r="M918" i="1"/>
  <c r="N918" i="1"/>
  <c r="R918" i="1"/>
  <c r="T918" i="1"/>
  <c r="L918" i="1"/>
  <c r="O918" i="1"/>
  <c r="P918" i="1"/>
  <c r="U918" i="1"/>
  <c r="V918" i="1"/>
  <c r="J919" i="1"/>
  <c r="K919" i="1"/>
  <c r="M919" i="1"/>
  <c r="N919" i="1"/>
  <c r="R919" i="1"/>
  <c r="T919" i="1"/>
  <c r="L919" i="1"/>
  <c r="O919" i="1"/>
  <c r="P919" i="1"/>
  <c r="U919" i="1"/>
  <c r="V919" i="1"/>
  <c r="J920" i="1"/>
  <c r="K920" i="1"/>
  <c r="M920" i="1"/>
  <c r="N920" i="1"/>
  <c r="R920" i="1"/>
  <c r="T920" i="1"/>
  <c r="L920" i="1"/>
  <c r="O920" i="1"/>
  <c r="P920" i="1"/>
  <c r="U920" i="1"/>
  <c r="V920" i="1"/>
  <c r="J921" i="1"/>
  <c r="K921" i="1"/>
  <c r="M921" i="1"/>
  <c r="N921" i="1"/>
  <c r="R921" i="1"/>
  <c r="T921" i="1"/>
  <c r="L921" i="1"/>
  <c r="O921" i="1"/>
  <c r="P921" i="1"/>
  <c r="U921" i="1"/>
  <c r="V921" i="1"/>
  <c r="J922" i="1"/>
  <c r="K922" i="1"/>
  <c r="M922" i="1"/>
  <c r="N922" i="1"/>
  <c r="R922" i="1"/>
  <c r="T922" i="1"/>
  <c r="L922" i="1"/>
  <c r="O922" i="1"/>
  <c r="P922" i="1"/>
  <c r="U922" i="1"/>
  <c r="V922" i="1"/>
  <c r="J923" i="1"/>
  <c r="K923" i="1"/>
  <c r="M923" i="1"/>
  <c r="N923" i="1"/>
  <c r="R923" i="1"/>
  <c r="T923" i="1"/>
  <c r="L923" i="1"/>
  <c r="O923" i="1"/>
  <c r="P923" i="1"/>
  <c r="U923" i="1"/>
  <c r="V923" i="1"/>
  <c r="J924" i="1"/>
  <c r="K924" i="1"/>
  <c r="M924" i="1"/>
  <c r="N924" i="1"/>
  <c r="R924" i="1"/>
  <c r="T924" i="1"/>
  <c r="L924" i="1"/>
  <c r="O924" i="1"/>
  <c r="P924" i="1"/>
  <c r="U924" i="1"/>
  <c r="V924" i="1"/>
  <c r="J925" i="1"/>
  <c r="K925" i="1"/>
  <c r="M925" i="1"/>
  <c r="N925" i="1"/>
  <c r="R925" i="1"/>
  <c r="T925" i="1"/>
  <c r="L925" i="1"/>
  <c r="O925" i="1"/>
  <c r="P925" i="1"/>
  <c r="U925" i="1"/>
  <c r="V925" i="1"/>
  <c r="J926" i="1"/>
  <c r="K926" i="1"/>
  <c r="M926" i="1"/>
  <c r="N926" i="1"/>
  <c r="R926" i="1"/>
  <c r="T926" i="1"/>
  <c r="L926" i="1"/>
  <c r="O926" i="1"/>
  <c r="P926" i="1"/>
  <c r="U926" i="1"/>
  <c r="V926" i="1"/>
  <c r="J927" i="1"/>
  <c r="K927" i="1"/>
  <c r="M927" i="1"/>
  <c r="N927" i="1"/>
  <c r="R927" i="1"/>
  <c r="T927" i="1"/>
  <c r="L927" i="1"/>
  <c r="O927" i="1"/>
  <c r="P927" i="1"/>
  <c r="U927" i="1"/>
  <c r="V927" i="1"/>
  <c r="J928" i="1"/>
  <c r="K928" i="1"/>
  <c r="M928" i="1"/>
  <c r="N928" i="1"/>
  <c r="R928" i="1"/>
  <c r="T928" i="1"/>
  <c r="L928" i="1"/>
  <c r="O928" i="1"/>
  <c r="P928" i="1"/>
  <c r="U928" i="1"/>
  <c r="V928" i="1"/>
  <c r="J929" i="1"/>
  <c r="K929" i="1"/>
  <c r="M929" i="1"/>
  <c r="N929" i="1"/>
  <c r="R929" i="1"/>
  <c r="T929" i="1"/>
  <c r="L929" i="1"/>
  <c r="O929" i="1"/>
  <c r="P929" i="1"/>
  <c r="U929" i="1"/>
  <c r="V929" i="1"/>
  <c r="J930" i="1"/>
  <c r="K930" i="1"/>
  <c r="M930" i="1"/>
  <c r="N930" i="1"/>
  <c r="R930" i="1"/>
  <c r="T930" i="1"/>
  <c r="L930" i="1"/>
  <c r="O930" i="1"/>
  <c r="P930" i="1"/>
  <c r="U930" i="1"/>
  <c r="V930" i="1"/>
  <c r="J931" i="1"/>
  <c r="K931" i="1"/>
  <c r="M931" i="1"/>
  <c r="N931" i="1"/>
  <c r="R931" i="1"/>
  <c r="T931" i="1"/>
  <c r="L931" i="1"/>
  <c r="O931" i="1"/>
  <c r="P931" i="1"/>
  <c r="U931" i="1"/>
  <c r="V931" i="1"/>
  <c r="J932" i="1"/>
  <c r="K932" i="1"/>
  <c r="M932" i="1"/>
  <c r="N932" i="1"/>
  <c r="R932" i="1"/>
  <c r="T932" i="1"/>
  <c r="L932" i="1"/>
  <c r="O932" i="1"/>
  <c r="P932" i="1"/>
  <c r="U932" i="1"/>
  <c r="V932" i="1"/>
  <c r="J933" i="1"/>
  <c r="K933" i="1"/>
  <c r="M933" i="1"/>
  <c r="N933" i="1"/>
  <c r="R933" i="1"/>
  <c r="T933" i="1"/>
  <c r="L933" i="1"/>
  <c r="O933" i="1"/>
  <c r="P933" i="1"/>
  <c r="U933" i="1"/>
  <c r="V933" i="1"/>
  <c r="J934" i="1"/>
  <c r="K934" i="1"/>
  <c r="M934" i="1"/>
  <c r="N934" i="1"/>
  <c r="R934" i="1"/>
  <c r="T934" i="1"/>
  <c r="L934" i="1"/>
  <c r="O934" i="1"/>
  <c r="P934" i="1"/>
  <c r="U934" i="1"/>
  <c r="V934" i="1"/>
  <c r="J935" i="1"/>
  <c r="K935" i="1"/>
  <c r="M935" i="1"/>
  <c r="N935" i="1"/>
  <c r="R935" i="1"/>
  <c r="T935" i="1"/>
  <c r="L935" i="1"/>
  <c r="O935" i="1"/>
  <c r="P935" i="1"/>
  <c r="U935" i="1"/>
  <c r="V935" i="1"/>
  <c r="J936" i="1"/>
  <c r="K936" i="1"/>
  <c r="M936" i="1"/>
  <c r="N936" i="1"/>
  <c r="R936" i="1"/>
  <c r="T936" i="1"/>
  <c r="L936" i="1"/>
  <c r="O936" i="1"/>
  <c r="P936" i="1"/>
  <c r="U936" i="1"/>
  <c r="V936" i="1"/>
  <c r="J937" i="1"/>
  <c r="K937" i="1"/>
  <c r="M937" i="1"/>
  <c r="N937" i="1"/>
  <c r="R937" i="1"/>
  <c r="T937" i="1"/>
  <c r="L937" i="1"/>
  <c r="O937" i="1"/>
  <c r="P937" i="1"/>
  <c r="U937" i="1"/>
  <c r="V937" i="1"/>
  <c r="J938" i="1"/>
  <c r="K938" i="1"/>
  <c r="M938" i="1"/>
  <c r="N938" i="1"/>
  <c r="R938" i="1"/>
  <c r="T938" i="1"/>
  <c r="L938" i="1"/>
  <c r="O938" i="1"/>
  <c r="P938" i="1"/>
  <c r="U938" i="1"/>
  <c r="V938" i="1"/>
  <c r="J939" i="1"/>
  <c r="K939" i="1"/>
  <c r="M939" i="1"/>
  <c r="N939" i="1"/>
  <c r="R939" i="1"/>
  <c r="T939" i="1"/>
  <c r="L939" i="1"/>
  <c r="O939" i="1"/>
  <c r="P939" i="1"/>
  <c r="U939" i="1"/>
  <c r="V939" i="1"/>
  <c r="J940" i="1"/>
  <c r="K940" i="1"/>
  <c r="M940" i="1"/>
  <c r="N940" i="1"/>
  <c r="R940" i="1"/>
  <c r="T940" i="1"/>
  <c r="L940" i="1"/>
  <c r="O940" i="1"/>
  <c r="P940" i="1"/>
  <c r="U940" i="1"/>
  <c r="V940" i="1"/>
  <c r="J941" i="1"/>
  <c r="K941" i="1"/>
  <c r="M941" i="1"/>
  <c r="N941" i="1"/>
  <c r="R941" i="1"/>
  <c r="T941" i="1"/>
  <c r="L941" i="1"/>
  <c r="O941" i="1"/>
  <c r="P941" i="1"/>
  <c r="U941" i="1"/>
  <c r="V941" i="1"/>
  <c r="J942" i="1"/>
  <c r="K942" i="1"/>
  <c r="M942" i="1"/>
  <c r="N942" i="1"/>
  <c r="R942" i="1"/>
  <c r="T942" i="1"/>
  <c r="L942" i="1"/>
  <c r="O942" i="1"/>
  <c r="P942" i="1"/>
  <c r="U942" i="1"/>
  <c r="V942" i="1"/>
  <c r="J943" i="1"/>
  <c r="K943" i="1"/>
  <c r="M943" i="1"/>
  <c r="N943" i="1"/>
  <c r="R943" i="1"/>
  <c r="T943" i="1"/>
  <c r="L943" i="1"/>
  <c r="O943" i="1"/>
  <c r="P943" i="1"/>
  <c r="U943" i="1"/>
  <c r="V943" i="1"/>
  <c r="J944" i="1"/>
  <c r="K944" i="1"/>
  <c r="M944" i="1"/>
  <c r="N944" i="1"/>
  <c r="R944" i="1"/>
  <c r="T944" i="1"/>
  <c r="L944" i="1"/>
  <c r="O944" i="1"/>
  <c r="P944" i="1"/>
  <c r="U944" i="1"/>
  <c r="V944" i="1"/>
  <c r="J945" i="1"/>
  <c r="K945" i="1"/>
  <c r="M945" i="1"/>
  <c r="N945" i="1"/>
  <c r="R945" i="1"/>
  <c r="T945" i="1"/>
  <c r="L945" i="1"/>
  <c r="O945" i="1"/>
  <c r="P945" i="1"/>
  <c r="U945" i="1"/>
  <c r="V945" i="1"/>
  <c r="J946" i="1"/>
  <c r="K946" i="1"/>
  <c r="M946" i="1"/>
  <c r="N946" i="1"/>
  <c r="R946" i="1"/>
  <c r="T946" i="1"/>
  <c r="L946" i="1"/>
  <c r="O946" i="1"/>
  <c r="P946" i="1"/>
  <c r="U946" i="1"/>
  <c r="V946" i="1"/>
  <c r="J947" i="1"/>
  <c r="K947" i="1"/>
  <c r="M947" i="1"/>
  <c r="N947" i="1"/>
  <c r="R947" i="1"/>
  <c r="T947" i="1"/>
  <c r="L947" i="1"/>
  <c r="O947" i="1"/>
  <c r="P947" i="1"/>
  <c r="U947" i="1"/>
  <c r="V947" i="1"/>
  <c r="J948" i="1"/>
  <c r="K948" i="1"/>
  <c r="M948" i="1"/>
  <c r="N948" i="1"/>
  <c r="R948" i="1"/>
  <c r="T948" i="1"/>
  <c r="L948" i="1"/>
  <c r="O948" i="1"/>
  <c r="P948" i="1"/>
  <c r="U948" i="1"/>
  <c r="V948" i="1"/>
  <c r="J949" i="1"/>
  <c r="K949" i="1"/>
  <c r="M949" i="1"/>
  <c r="N949" i="1"/>
  <c r="R949" i="1"/>
  <c r="T949" i="1"/>
  <c r="L949" i="1"/>
  <c r="O949" i="1"/>
  <c r="P949" i="1"/>
  <c r="U949" i="1"/>
  <c r="V949" i="1"/>
  <c r="J950" i="1"/>
  <c r="K950" i="1"/>
  <c r="M950" i="1"/>
  <c r="N950" i="1"/>
  <c r="R950" i="1"/>
  <c r="T950" i="1"/>
  <c r="L950" i="1"/>
  <c r="O950" i="1"/>
  <c r="P950" i="1"/>
  <c r="U950" i="1"/>
  <c r="V950" i="1"/>
  <c r="J951" i="1"/>
  <c r="K951" i="1"/>
  <c r="M951" i="1"/>
  <c r="N951" i="1"/>
  <c r="R951" i="1"/>
  <c r="T951" i="1"/>
  <c r="L951" i="1"/>
  <c r="O951" i="1"/>
  <c r="P951" i="1"/>
  <c r="U951" i="1"/>
  <c r="V951" i="1"/>
  <c r="J952" i="1"/>
  <c r="K952" i="1"/>
  <c r="M952" i="1"/>
  <c r="N952" i="1"/>
  <c r="R952" i="1"/>
  <c r="T952" i="1"/>
  <c r="L952" i="1"/>
  <c r="O952" i="1"/>
  <c r="P952" i="1"/>
  <c r="U952" i="1"/>
  <c r="V952" i="1"/>
  <c r="J953" i="1"/>
  <c r="K953" i="1"/>
  <c r="M953" i="1"/>
  <c r="N953" i="1"/>
  <c r="R953" i="1"/>
  <c r="T953" i="1"/>
  <c r="L953" i="1"/>
  <c r="O953" i="1"/>
  <c r="P953" i="1"/>
  <c r="U953" i="1"/>
  <c r="V953" i="1"/>
  <c r="J954" i="1"/>
  <c r="K954" i="1"/>
  <c r="M954" i="1"/>
  <c r="N954" i="1"/>
  <c r="R954" i="1"/>
  <c r="T954" i="1"/>
  <c r="L954" i="1"/>
  <c r="O954" i="1"/>
  <c r="P954" i="1"/>
  <c r="U954" i="1"/>
  <c r="V954" i="1"/>
  <c r="J955" i="1"/>
  <c r="K955" i="1"/>
  <c r="M955" i="1"/>
  <c r="N955" i="1"/>
  <c r="R955" i="1"/>
  <c r="T955" i="1"/>
  <c r="L955" i="1"/>
  <c r="O955" i="1"/>
  <c r="P955" i="1"/>
  <c r="U955" i="1"/>
  <c r="V955" i="1"/>
  <c r="J956" i="1"/>
  <c r="K956" i="1"/>
  <c r="M956" i="1"/>
  <c r="N956" i="1"/>
  <c r="R956" i="1"/>
  <c r="T956" i="1"/>
  <c r="L956" i="1"/>
  <c r="O956" i="1"/>
  <c r="P956" i="1"/>
  <c r="U956" i="1"/>
  <c r="V956" i="1"/>
  <c r="J957" i="1"/>
  <c r="K957" i="1"/>
  <c r="M957" i="1"/>
  <c r="N957" i="1"/>
  <c r="R957" i="1"/>
  <c r="T957" i="1"/>
  <c r="L957" i="1"/>
  <c r="O957" i="1"/>
  <c r="P957" i="1"/>
  <c r="U957" i="1"/>
  <c r="V957" i="1"/>
  <c r="J958" i="1"/>
  <c r="K958" i="1"/>
  <c r="M958" i="1"/>
  <c r="N958" i="1"/>
  <c r="R958" i="1"/>
  <c r="T958" i="1"/>
  <c r="L958" i="1"/>
  <c r="O958" i="1"/>
  <c r="P958" i="1"/>
  <c r="U958" i="1"/>
  <c r="V958" i="1"/>
  <c r="J959" i="1"/>
  <c r="K959" i="1"/>
  <c r="M959" i="1"/>
  <c r="N959" i="1"/>
  <c r="R959" i="1"/>
  <c r="T959" i="1"/>
  <c r="L959" i="1"/>
  <c r="O959" i="1"/>
  <c r="P959" i="1"/>
  <c r="U959" i="1"/>
  <c r="V959" i="1"/>
  <c r="J960" i="1"/>
  <c r="K960" i="1"/>
  <c r="M960" i="1"/>
  <c r="N960" i="1"/>
  <c r="R960" i="1"/>
  <c r="T960" i="1"/>
  <c r="L960" i="1"/>
  <c r="O960" i="1"/>
  <c r="P960" i="1"/>
  <c r="U960" i="1"/>
  <c r="V960" i="1"/>
  <c r="J961" i="1"/>
  <c r="K961" i="1"/>
  <c r="M961" i="1"/>
  <c r="N961" i="1"/>
  <c r="R961" i="1"/>
  <c r="T961" i="1"/>
  <c r="L961" i="1"/>
  <c r="O961" i="1"/>
  <c r="P961" i="1"/>
  <c r="U961" i="1"/>
  <c r="V961" i="1"/>
  <c r="J962" i="1"/>
  <c r="K962" i="1"/>
  <c r="M962" i="1"/>
  <c r="N962" i="1"/>
  <c r="R962" i="1"/>
  <c r="T962" i="1"/>
  <c r="L962" i="1"/>
  <c r="O962" i="1"/>
  <c r="P962" i="1"/>
  <c r="U962" i="1"/>
  <c r="V962" i="1"/>
  <c r="J963" i="1"/>
  <c r="K963" i="1"/>
  <c r="M963" i="1"/>
  <c r="N963" i="1"/>
  <c r="R963" i="1"/>
  <c r="T963" i="1"/>
  <c r="L963" i="1"/>
  <c r="O963" i="1"/>
  <c r="P963" i="1"/>
  <c r="U963" i="1"/>
  <c r="V963" i="1"/>
  <c r="J964" i="1"/>
  <c r="K964" i="1"/>
  <c r="M964" i="1"/>
  <c r="N964" i="1"/>
  <c r="R964" i="1"/>
  <c r="T964" i="1"/>
  <c r="L964" i="1"/>
  <c r="O964" i="1"/>
  <c r="P964" i="1"/>
  <c r="U964" i="1"/>
  <c r="V964" i="1"/>
  <c r="J965" i="1"/>
  <c r="K965" i="1"/>
  <c r="M965" i="1"/>
  <c r="N965" i="1"/>
  <c r="R965" i="1"/>
  <c r="T965" i="1"/>
  <c r="L965" i="1"/>
  <c r="O965" i="1"/>
  <c r="P965" i="1"/>
  <c r="U965" i="1"/>
  <c r="V965" i="1"/>
  <c r="J966" i="1"/>
  <c r="K966" i="1"/>
  <c r="M966" i="1"/>
  <c r="N966" i="1"/>
  <c r="R966" i="1"/>
  <c r="T966" i="1"/>
  <c r="L966" i="1"/>
  <c r="O966" i="1"/>
  <c r="P966" i="1"/>
  <c r="U966" i="1"/>
  <c r="V966" i="1"/>
  <c r="J967" i="1"/>
  <c r="K967" i="1"/>
  <c r="M967" i="1"/>
  <c r="N967" i="1"/>
  <c r="R967" i="1"/>
  <c r="T967" i="1"/>
  <c r="L967" i="1"/>
  <c r="O967" i="1"/>
  <c r="P967" i="1"/>
  <c r="U967" i="1"/>
  <c r="V967" i="1"/>
  <c r="J968" i="1"/>
  <c r="K968" i="1"/>
  <c r="M968" i="1"/>
  <c r="N968" i="1"/>
  <c r="R968" i="1"/>
  <c r="T968" i="1"/>
  <c r="L968" i="1"/>
  <c r="O968" i="1"/>
  <c r="P968" i="1"/>
  <c r="U968" i="1"/>
  <c r="V968" i="1"/>
  <c r="J969" i="1"/>
  <c r="K969" i="1"/>
  <c r="M969" i="1"/>
  <c r="N969" i="1"/>
  <c r="R969" i="1"/>
  <c r="T969" i="1"/>
  <c r="L969" i="1"/>
  <c r="O969" i="1"/>
  <c r="P969" i="1"/>
  <c r="U969" i="1"/>
  <c r="V969" i="1"/>
  <c r="J970" i="1"/>
  <c r="K970" i="1"/>
  <c r="M970" i="1"/>
  <c r="N970" i="1"/>
  <c r="R970" i="1"/>
  <c r="T970" i="1"/>
  <c r="L970" i="1"/>
  <c r="O970" i="1"/>
  <c r="P970" i="1"/>
  <c r="U970" i="1"/>
  <c r="V970" i="1"/>
  <c r="J971" i="1"/>
  <c r="K971" i="1"/>
  <c r="M971" i="1"/>
  <c r="N971" i="1"/>
  <c r="R971" i="1"/>
  <c r="T971" i="1"/>
  <c r="L971" i="1"/>
  <c r="O971" i="1"/>
  <c r="P971" i="1"/>
  <c r="U971" i="1"/>
  <c r="V971" i="1"/>
  <c r="J972" i="1"/>
  <c r="K972" i="1"/>
  <c r="M972" i="1"/>
  <c r="N972" i="1"/>
  <c r="R972" i="1"/>
  <c r="T972" i="1"/>
  <c r="L972" i="1"/>
  <c r="O972" i="1"/>
  <c r="P972" i="1"/>
  <c r="U972" i="1"/>
  <c r="V972" i="1"/>
  <c r="J973" i="1"/>
  <c r="K973" i="1"/>
  <c r="M973" i="1"/>
  <c r="N973" i="1"/>
  <c r="R973" i="1"/>
  <c r="T973" i="1"/>
  <c r="L973" i="1"/>
  <c r="O973" i="1"/>
  <c r="P973" i="1"/>
  <c r="U973" i="1"/>
  <c r="V973" i="1"/>
  <c r="J974" i="1"/>
  <c r="K974" i="1"/>
  <c r="M974" i="1"/>
  <c r="N974" i="1"/>
  <c r="R974" i="1"/>
  <c r="T974" i="1"/>
  <c r="L974" i="1"/>
  <c r="O974" i="1"/>
  <c r="P974" i="1"/>
  <c r="U974" i="1"/>
  <c r="V974" i="1"/>
  <c r="J975" i="1"/>
  <c r="K975" i="1"/>
  <c r="M975" i="1"/>
  <c r="N975" i="1"/>
  <c r="R975" i="1"/>
  <c r="T975" i="1"/>
  <c r="L975" i="1"/>
  <c r="O975" i="1"/>
  <c r="P975" i="1"/>
  <c r="U975" i="1"/>
  <c r="V975" i="1"/>
  <c r="J976" i="1"/>
  <c r="K976" i="1"/>
  <c r="M976" i="1"/>
  <c r="N976" i="1"/>
  <c r="R976" i="1"/>
  <c r="T976" i="1"/>
  <c r="L976" i="1"/>
  <c r="O976" i="1"/>
  <c r="P976" i="1"/>
  <c r="U976" i="1"/>
  <c r="V976" i="1"/>
  <c r="J977" i="1"/>
  <c r="K977" i="1"/>
  <c r="M977" i="1"/>
  <c r="N977" i="1"/>
  <c r="R977" i="1"/>
  <c r="T977" i="1"/>
  <c r="L977" i="1"/>
  <c r="O977" i="1"/>
  <c r="P977" i="1"/>
  <c r="U977" i="1"/>
  <c r="V977" i="1"/>
  <c r="J978" i="1"/>
  <c r="K978" i="1"/>
  <c r="M978" i="1"/>
  <c r="N978" i="1"/>
  <c r="R978" i="1"/>
  <c r="T978" i="1"/>
  <c r="L978" i="1"/>
  <c r="O978" i="1"/>
  <c r="P978" i="1"/>
  <c r="U978" i="1"/>
  <c r="V978" i="1"/>
  <c r="J979" i="1"/>
  <c r="K979" i="1"/>
  <c r="M979" i="1"/>
  <c r="N979" i="1"/>
  <c r="R979" i="1"/>
  <c r="T979" i="1"/>
  <c r="L979" i="1"/>
  <c r="O979" i="1"/>
  <c r="P979" i="1"/>
  <c r="U979" i="1"/>
  <c r="V979" i="1"/>
  <c r="J980" i="1"/>
  <c r="K980" i="1"/>
  <c r="M980" i="1"/>
  <c r="N980" i="1"/>
  <c r="R980" i="1"/>
  <c r="T980" i="1"/>
  <c r="L980" i="1"/>
  <c r="O980" i="1"/>
  <c r="P980" i="1"/>
  <c r="U980" i="1"/>
  <c r="V980" i="1"/>
  <c r="J981" i="1"/>
  <c r="K981" i="1"/>
  <c r="M981" i="1"/>
  <c r="N981" i="1"/>
  <c r="R981" i="1"/>
  <c r="T981" i="1"/>
  <c r="L981" i="1"/>
  <c r="O981" i="1"/>
  <c r="P981" i="1"/>
  <c r="U981" i="1"/>
  <c r="V981" i="1"/>
  <c r="J982" i="1"/>
  <c r="K982" i="1"/>
  <c r="M982" i="1"/>
  <c r="N982" i="1"/>
  <c r="R982" i="1"/>
  <c r="T982" i="1"/>
  <c r="L982" i="1"/>
  <c r="O982" i="1"/>
  <c r="P982" i="1"/>
  <c r="U982" i="1"/>
  <c r="V982" i="1"/>
  <c r="J983" i="1"/>
  <c r="K983" i="1"/>
  <c r="M983" i="1"/>
  <c r="N983" i="1"/>
  <c r="R983" i="1"/>
  <c r="T983" i="1"/>
  <c r="L983" i="1"/>
  <c r="O983" i="1"/>
  <c r="P983" i="1"/>
  <c r="U983" i="1"/>
  <c r="V983" i="1"/>
  <c r="J984" i="1"/>
  <c r="K984" i="1"/>
  <c r="M984" i="1"/>
  <c r="N984" i="1"/>
  <c r="R984" i="1"/>
  <c r="T984" i="1"/>
  <c r="L984" i="1"/>
  <c r="O984" i="1"/>
  <c r="P984" i="1"/>
  <c r="U984" i="1"/>
  <c r="V984" i="1"/>
  <c r="J985" i="1"/>
  <c r="K985" i="1"/>
  <c r="M985" i="1"/>
  <c r="N985" i="1"/>
  <c r="R985" i="1"/>
  <c r="T985" i="1"/>
  <c r="L985" i="1"/>
  <c r="O985" i="1"/>
  <c r="P985" i="1"/>
  <c r="U985" i="1"/>
  <c r="V985" i="1"/>
  <c r="J986" i="1"/>
  <c r="K986" i="1"/>
  <c r="M986" i="1"/>
  <c r="N986" i="1"/>
  <c r="R986" i="1"/>
  <c r="T986" i="1"/>
  <c r="L986" i="1"/>
  <c r="O986" i="1"/>
  <c r="P986" i="1"/>
  <c r="U986" i="1"/>
  <c r="V986" i="1"/>
  <c r="J987" i="1"/>
  <c r="K987" i="1"/>
  <c r="M987" i="1"/>
  <c r="N987" i="1"/>
  <c r="R987" i="1"/>
  <c r="T987" i="1"/>
  <c r="L987" i="1"/>
  <c r="O987" i="1"/>
  <c r="P987" i="1"/>
  <c r="U987" i="1"/>
  <c r="V987" i="1"/>
  <c r="J988" i="1"/>
  <c r="K988" i="1"/>
  <c r="M988" i="1"/>
  <c r="N988" i="1"/>
  <c r="R988" i="1"/>
  <c r="T988" i="1"/>
  <c r="L988" i="1"/>
  <c r="O988" i="1"/>
  <c r="P988" i="1"/>
  <c r="U988" i="1"/>
  <c r="V988" i="1"/>
  <c r="J989" i="1"/>
  <c r="K989" i="1"/>
  <c r="M989" i="1"/>
  <c r="N989" i="1"/>
  <c r="R989" i="1"/>
  <c r="T989" i="1"/>
  <c r="L989" i="1"/>
  <c r="O989" i="1"/>
  <c r="P989" i="1"/>
  <c r="U989" i="1"/>
  <c r="V989" i="1"/>
  <c r="J990" i="1"/>
  <c r="K990" i="1"/>
  <c r="M990" i="1"/>
  <c r="N990" i="1"/>
  <c r="R990" i="1"/>
  <c r="T990" i="1"/>
  <c r="L990" i="1"/>
  <c r="O990" i="1"/>
  <c r="P990" i="1"/>
  <c r="U990" i="1"/>
  <c r="V990" i="1"/>
  <c r="J991" i="1"/>
  <c r="K991" i="1"/>
  <c r="M991" i="1"/>
  <c r="N991" i="1"/>
  <c r="R991" i="1"/>
  <c r="T991" i="1"/>
  <c r="L991" i="1"/>
  <c r="O991" i="1"/>
  <c r="P991" i="1"/>
  <c r="U991" i="1"/>
  <c r="V991" i="1"/>
  <c r="J992" i="1"/>
  <c r="K992" i="1"/>
  <c r="M992" i="1"/>
  <c r="N992" i="1"/>
  <c r="R992" i="1"/>
  <c r="T992" i="1"/>
  <c r="L992" i="1"/>
  <c r="O992" i="1"/>
  <c r="P992" i="1"/>
  <c r="U992" i="1"/>
  <c r="V992" i="1"/>
  <c r="J993" i="1"/>
  <c r="K993" i="1"/>
  <c r="M993" i="1"/>
  <c r="N993" i="1"/>
  <c r="R993" i="1"/>
  <c r="T993" i="1"/>
  <c r="L993" i="1"/>
  <c r="O993" i="1"/>
  <c r="P993" i="1"/>
  <c r="U993" i="1"/>
  <c r="V993" i="1"/>
  <c r="J994" i="1"/>
  <c r="K994" i="1"/>
  <c r="M994" i="1"/>
  <c r="N994" i="1"/>
  <c r="R994" i="1"/>
  <c r="T994" i="1"/>
  <c r="L994" i="1"/>
  <c r="O994" i="1"/>
  <c r="P994" i="1"/>
  <c r="U994" i="1"/>
  <c r="V994" i="1"/>
  <c r="J995" i="1"/>
  <c r="K995" i="1"/>
  <c r="M995" i="1"/>
  <c r="N995" i="1"/>
  <c r="R995" i="1"/>
  <c r="T995" i="1"/>
  <c r="L995" i="1"/>
  <c r="O995" i="1"/>
  <c r="P995" i="1"/>
  <c r="U995" i="1"/>
  <c r="V995" i="1"/>
  <c r="J996" i="1"/>
  <c r="K996" i="1"/>
  <c r="M996" i="1"/>
  <c r="N996" i="1"/>
  <c r="R996" i="1"/>
  <c r="T996" i="1"/>
  <c r="L996" i="1"/>
  <c r="O996" i="1"/>
  <c r="P996" i="1"/>
  <c r="U996" i="1"/>
  <c r="V996" i="1"/>
  <c r="J997" i="1"/>
  <c r="K997" i="1"/>
  <c r="M997" i="1"/>
  <c r="N997" i="1"/>
  <c r="R997" i="1"/>
  <c r="T997" i="1"/>
  <c r="L997" i="1"/>
  <c r="O997" i="1"/>
  <c r="P997" i="1"/>
  <c r="U997" i="1"/>
  <c r="V997" i="1"/>
  <c r="J998" i="1"/>
  <c r="K998" i="1"/>
  <c r="M998" i="1"/>
  <c r="N998" i="1"/>
  <c r="R998" i="1"/>
  <c r="T998" i="1"/>
  <c r="L998" i="1"/>
  <c r="O998" i="1"/>
  <c r="P998" i="1"/>
  <c r="U998" i="1"/>
  <c r="V998" i="1"/>
  <c r="J999" i="1"/>
  <c r="K999" i="1"/>
  <c r="M999" i="1"/>
  <c r="N999" i="1"/>
  <c r="R999" i="1"/>
  <c r="T999" i="1"/>
  <c r="L999" i="1"/>
  <c r="O999" i="1"/>
  <c r="P999" i="1"/>
  <c r="U999" i="1"/>
  <c r="V999" i="1"/>
  <c r="J1000" i="1"/>
  <c r="K1000" i="1"/>
  <c r="M1000" i="1"/>
  <c r="N1000" i="1"/>
  <c r="R1000" i="1"/>
  <c r="T1000" i="1"/>
  <c r="L1000" i="1"/>
  <c r="O1000" i="1"/>
  <c r="P1000" i="1"/>
  <c r="U1000" i="1"/>
  <c r="V1000" i="1"/>
  <c r="J1001" i="1"/>
  <c r="K1001" i="1"/>
  <c r="M1001" i="1"/>
  <c r="N1001" i="1"/>
  <c r="R1001" i="1"/>
  <c r="T1001" i="1"/>
  <c r="L1001" i="1"/>
  <c r="O1001" i="1"/>
  <c r="P1001" i="1"/>
  <c r="U1001" i="1"/>
  <c r="V1001" i="1"/>
  <c r="J1002" i="1"/>
  <c r="K1002" i="1"/>
  <c r="M1002" i="1"/>
  <c r="N1002" i="1"/>
  <c r="R1002" i="1"/>
  <c r="T1002" i="1"/>
  <c r="L1002" i="1"/>
  <c r="O1002" i="1"/>
  <c r="P1002" i="1"/>
  <c r="U1002" i="1"/>
  <c r="V1002" i="1"/>
  <c r="J1003" i="1"/>
  <c r="K1003" i="1"/>
  <c r="M1003" i="1"/>
  <c r="N1003" i="1"/>
  <c r="R1003" i="1"/>
  <c r="T1003" i="1"/>
  <c r="L1003" i="1"/>
  <c r="O1003" i="1"/>
  <c r="P1003" i="1"/>
  <c r="U1003" i="1"/>
  <c r="V1003" i="1"/>
  <c r="J1004" i="1"/>
  <c r="K1004" i="1"/>
  <c r="M1004" i="1"/>
  <c r="N1004" i="1"/>
  <c r="R1004" i="1"/>
  <c r="T1004" i="1"/>
  <c r="L1004" i="1"/>
  <c r="O1004" i="1"/>
  <c r="P1004" i="1"/>
  <c r="U1004" i="1"/>
  <c r="V1004" i="1"/>
  <c r="J1005" i="1"/>
  <c r="K1005" i="1"/>
  <c r="M1005" i="1"/>
  <c r="N1005" i="1"/>
  <c r="R1005" i="1"/>
  <c r="T1005" i="1"/>
  <c r="L1005" i="1"/>
  <c r="O1005" i="1"/>
  <c r="P1005" i="1"/>
  <c r="U1005" i="1"/>
  <c r="V1005" i="1"/>
  <c r="J1006" i="1"/>
  <c r="K1006" i="1"/>
  <c r="M1006" i="1"/>
  <c r="N1006" i="1"/>
  <c r="R1006" i="1"/>
  <c r="T1006" i="1"/>
  <c r="L1006" i="1"/>
  <c r="O1006" i="1"/>
  <c r="P1006" i="1"/>
  <c r="U1006" i="1"/>
  <c r="V1006" i="1"/>
  <c r="J1007" i="1"/>
  <c r="K1007" i="1"/>
  <c r="M1007" i="1"/>
  <c r="N1007" i="1"/>
  <c r="R1007" i="1"/>
  <c r="T1007" i="1"/>
  <c r="L1007" i="1"/>
  <c r="O1007" i="1"/>
  <c r="P1007" i="1"/>
  <c r="U1007" i="1"/>
  <c r="V1007" i="1"/>
  <c r="J1008" i="1"/>
  <c r="K1008" i="1"/>
  <c r="M1008" i="1"/>
  <c r="N1008" i="1"/>
  <c r="R1008" i="1"/>
  <c r="T1008" i="1"/>
  <c r="L1008" i="1"/>
  <c r="O1008" i="1"/>
  <c r="P1008" i="1"/>
  <c r="U1008" i="1"/>
  <c r="V1008" i="1"/>
  <c r="J1009" i="1"/>
  <c r="K1009" i="1"/>
  <c r="M1009" i="1"/>
  <c r="N1009" i="1"/>
  <c r="R1009" i="1"/>
  <c r="T1009" i="1"/>
  <c r="L1009" i="1"/>
  <c r="O1009" i="1"/>
  <c r="P1009" i="1"/>
  <c r="U1009" i="1"/>
  <c r="V1009" i="1"/>
  <c r="J10" i="1"/>
  <c r="K10" i="1"/>
  <c r="M10" i="1"/>
  <c r="N10" i="1"/>
  <c r="R10" i="1"/>
  <c r="T10" i="1"/>
  <c r="L10" i="1"/>
  <c r="O10" i="1"/>
  <c r="P10" i="1"/>
  <c r="U10" i="1"/>
  <c r="V10" i="1"/>
  <c r="M16" i="3"/>
  <c r="N16" i="3"/>
  <c r="G14" i="1"/>
  <c r="Q11" i="1"/>
  <c r="S11" i="1"/>
  <c r="Q12" i="1"/>
  <c r="S12" i="1"/>
  <c r="Q13" i="1"/>
  <c r="S13" i="1"/>
  <c r="Q14" i="1"/>
  <c r="S14" i="1"/>
  <c r="Q15" i="1"/>
  <c r="S15" i="1"/>
  <c r="Q16" i="1"/>
  <c r="S16" i="1"/>
  <c r="Q17" i="1"/>
  <c r="S17" i="1"/>
  <c r="Q18" i="1"/>
  <c r="S18" i="1"/>
  <c r="Q19" i="1"/>
  <c r="S19" i="1"/>
  <c r="Q20" i="1"/>
  <c r="S20" i="1"/>
  <c r="Q21" i="1"/>
  <c r="S21" i="1"/>
  <c r="Q22" i="1"/>
  <c r="S22" i="1"/>
  <c r="Q23" i="1"/>
  <c r="S23" i="1"/>
  <c r="Q24" i="1"/>
  <c r="S24" i="1"/>
  <c r="Q25" i="1"/>
  <c r="S25" i="1"/>
  <c r="Q26" i="1"/>
  <c r="S26" i="1"/>
  <c r="Q27" i="1"/>
  <c r="S27" i="1"/>
  <c r="Q28" i="1"/>
  <c r="S28" i="1"/>
  <c r="Q29" i="1"/>
  <c r="S29" i="1"/>
  <c r="Q30" i="1"/>
  <c r="S30" i="1"/>
  <c r="Q31" i="1"/>
  <c r="S31" i="1"/>
  <c r="Q32" i="1"/>
  <c r="S32" i="1"/>
  <c r="Q33" i="1"/>
  <c r="S33" i="1"/>
  <c r="Q34" i="1"/>
  <c r="S34" i="1"/>
  <c r="Q35" i="1"/>
  <c r="S35" i="1"/>
  <c r="Q36" i="1"/>
  <c r="S36" i="1"/>
  <c r="Q37" i="1"/>
  <c r="S37" i="1"/>
  <c r="Q38" i="1"/>
  <c r="S38" i="1"/>
  <c r="Q39" i="1"/>
  <c r="S39" i="1"/>
  <c r="Q40" i="1"/>
  <c r="S40" i="1"/>
  <c r="Q41" i="1"/>
  <c r="S41" i="1"/>
  <c r="Q42" i="1"/>
  <c r="S42" i="1"/>
  <c r="Q43" i="1"/>
  <c r="S43" i="1"/>
  <c r="Q44" i="1"/>
  <c r="S44" i="1"/>
  <c r="Q45" i="1"/>
  <c r="S45" i="1"/>
  <c r="Q46" i="1"/>
  <c r="S46" i="1"/>
  <c r="Q47" i="1"/>
  <c r="S47" i="1"/>
  <c r="Q48" i="1"/>
  <c r="S48" i="1"/>
  <c r="Q49" i="1"/>
  <c r="S49" i="1"/>
  <c r="Q50" i="1"/>
  <c r="S50" i="1"/>
  <c r="Q51" i="1"/>
  <c r="S51" i="1"/>
  <c r="Q52" i="1"/>
  <c r="S52" i="1"/>
  <c r="Q53" i="1"/>
  <c r="S53" i="1"/>
  <c r="Q54" i="1"/>
  <c r="S54" i="1"/>
  <c r="Q55" i="1"/>
  <c r="S55" i="1"/>
  <c r="Q56" i="1"/>
  <c r="S56" i="1"/>
  <c r="Q57" i="1"/>
  <c r="S57" i="1"/>
  <c r="Q58" i="1"/>
  <c r="S58" i="1"/>
  <c r="Q59" i="1"/>
  <c r="S59" i="1"/>
  <c r="Q60" i="1"/>
  <c r="S60" i="1"/>
  <c r="Q61" i="1"/>
  <c r="S61" i="1"/>
  <c r="Q62" i="1"/>
  <c r="S62" i="1"/>
  <c r="Q63" i="1"/>
  <c r="S63" i="1"/>
  <c r="Q64" i="1"/>
  <c r="S64" i="1"/>
  <c r="Q65" i="1"/>
  <c r="S65" i="1"/>
  <c r="Q66" i="1"/>
  <c r="S66" i="1"/>
  <c r="Q67" i="1"/>
  <c r="S67" i="1"/>
  <c r="Q68" i="1"/>
  <c r="S68" i="1"/>
  <c r="Q69" i="1"/>
  <c r="S69" i="1"/>
  <c r="Q70" i="1"/>
  <c r="S70" i="1"/>
  <c r="Q71" i="1"/>
  <c r="S71" i="1"/>
  <c r="Q72" i="1"/>
  <c r="S72" i="1"/>
  <c r="Q73" i="1"/>
  <c r="S73" i="1"/>
  <c r="Q74" i="1"/>
  <c r="S74" i="1"/>
  <c r="Q75" i="1"/>
  <c r="S75" i="1"/>
  <c r="Q76" i="1"/>
  <c r="S76" i="1"/>
  <c r="Q77" i="1"/>
  <c r="S77" i="1"/>
  <c r="Q78" i="1"/>
  <c r="S78" i="1"/>
  <c r="Q79" i="1"/>
  <c r="S79" i="1"/>
  <c r="Q80" i="1"/>
  <c r="S80" i="1"/>
  <c r="Q81" i="1"/>
  <c r="S81" i="1"/>
  <c r="Q82" i="1"/>
  <c r="S82" i="1"/>
  <c r="Q83" i="1"/>
  <c r="S83" i="1"/>
  <c r="Q84" i="1"/>
  <c r="S84" i="1"/>
  <c r="Q85" i="1"/>
  <c r="S85" i="1"/>
  <c r="Q86" i="1"/>
  <c r="S86" i="1"/>
  <c r="Q87" i="1"/>
  <c r="S87" i="1"/>
  <c r="Q88" i="1"/>
  <c r="S88" i="1"/>
  <c r="Q89" i="1"/>
  <c r="S89" i="1"/>
  <c r="Q90" i="1"/>
  <c r="S90" i="1"/>
  <c r="Q91" i="1"/>
  <c r="S91" i="1"/>
  <c r="Q92" i="1"/>
  <c r="S92" i="1"/>
  <c r="Q93" i="1"/>
  <c r="S93" i="1"/>
  <c r="Q94" i="1"/>
  <c r="S94" i="1"/>
  <c r="Q95" i="1"/>
  <c r="S95" i="1"/>
  <c r="Q96" i="1"/>
  <c r="S96" i="1"/>
  <c r="Q97" i="1"/>
  <c r="S97" i="1"/>
  <c r="Q98" i="1"/>
  <c r="S98" i="1"/>
  <c r="Q99" i="1"/>
  <c r="S99" i="1"/>
  <c r="Q100" i="1"/>
  <c r="S100" i="1"/>
  <c r="Q101" i="1"/>
  <c r="S101" i="1"/>
  <c r="Q102" i="1"/>
  <c r="S102" i="1"/>
  <c r="Q103" i="1"/>
  <c r="S103" i="1"/>
  <c r="Q104" i="1"/>
  <c r="S104" i="1"/>
  <c r="Q105" i="1"/>
  <c r="S105" i="1"/>
  <c r="Q106" i="1"/>
  <c r="S106" i="1"/>
  <c r="Q107" i="1"/>
  <c r="S107" i="1"/>
  <c r="Q108" i="1"/>
  <c r="S108" i="1"/>
  <c r="Q109" i="1"/>
  <c r="S109" i="1"/>
  <c r="Q110" i="1"/>
  <c r="S110" i="1"/>
  <c r="Q111" i="1"/>
  <c r="S111" i="1"/>
  <c r="Q112" i="1"/>
  <c r="S112" i="1"/>
  <c r="Q113" i="1"/>
  <c r="S113" i="1"/>
  <c r="Q114" i="1"/>
  <c r="S114" i="1"/>
  <c r="Q115" i="1"/>
  <c r="S115" i="1"/>
  <c r="Q116" i="1"/>
  <c r="S116" i="1"/>
  <c r="Q117" i="1"/>
  <c r="S117" i="1"/>
  <c r="Q118" i="1"/>
  <c r="S118" i="1"/>
  <c r="Q119" i="1"/>
  <c r="S119" i="1"/>
  <c r="Q120" i="1"/>
  <c r="S120" i="1"/>
  <c r="Q121" i="1"/>
  <c r="S121" i="1"/>
  <c r="Q122" i="1"/>
  <c r="S122" i="1"/>
  <c r="Q123" i="1"/>
  <c r="S123" i="1"/>
  <c r="Q124" i="1"/>
  <c r="S124" i="1"/>
  <c r="Q125" i="1"/>
  <c r="S125" i="1"/>
  <c r="Q126" i="1"/>
  <c r="S126" i="1"/>
  <c r="Q127" i="1"/>
  <c r="S127" i="1"/>
  <c r="Q128" i="1"/>
  <c r="S128" i="1"/>
  <c r="Q129" i="1"/>
  <c r="S129" i="1"/>
  <c r="Q130" i="1"/>
  <c r="S130" i="1"/>
  <c r="Q131" i="1"/>
  <c r="S131" i="1"/>
  <c r="Q132" i="1"/>
  <c r="S132" i="1"/>
  <c r="Q133" i="1"/>
  <c r="S133" i="1"/>
  <c r="Q134" i="1"/>
  <c r="S134" i="1"/>
  <c r="Q135" i="1"/>
  <c r="S135" i="1"/>
  <c r="Q136" i="1"/>
  <c r="S136" i="1"/>
  <c r="Q137" i="1"/>
  <c r="S137" i="1"/>
  <c r="Q138" i="1"/>
  <c r="S138" i="1"/>
  <c r="Q139" i="1"/>
  <c r="S139" i="1"/>
  <c r="Q140" i="1"/>
  <c r="S140" i="1"/>
  <c r="Q141" i="1"/>
  <c r="S141" i="1"/>
  <c r="Q142" i="1"/>
  <c r="S142" i="1"/>
  <c r="Q143" i="1"/>
  <c r="S143" i="1"/>
  <c r="Q144" i="1"/>
  <c r="S144" i="1"/>
  <c r="Q145" i="1"/>
  <c r="S145" i="1"/>
  <c r="Q146" i="1"/>
  <c r="S146" i="1"/>
  <c r="Q147" i="1"/>
  <c r="S147" i="1"/>
  <c r="Q148" i="1"/>
  <c r="S148" i="1"/>
  <c r="Q149" i="1"/>
  <c r="S149" i="1"/>
  <c r="Q150" i="1"/>
  <c r="S150" i="1"/>
  <c r="Q151" i="1"/>
  <c r="S151" i="1"/>
  <c r="Q152" i="1"/>
  <c r="S152" i="1"/>
  <c r="Q153" i="1"/>
  <c r="S153" i="1"/>
  <c r="Q154" i="1"/>
  <c r="S154" i="1"/>
  <c r="Q155" i="1"/>
  <c r="S155" i="1"/>
  <c r="Q156" i="1"/>
  <c r="S156" i="1"/>
  <c r="Q157" i="1"/>
  <c r="S157" i="1"/>
  <c r="Q158" i="1"/>
  <c r="S158" i="1"/>
  <c r="Q159" i="1"/>
  <c r="S159" i="1"/>
  <c r="Q160" i="1"/>
  <c r="S160" i="1"/>
  <c r="Q161" i="1"/>
  <c r="S161" i="1"/>
  <c r="Q162" i="1"/>
  <c r="S162" i="1"/>
  <c r="Q163" i="1"/>
  <c r="S163" i="1"/>
  <c r="Q164" i="1"/>
  <c r="S164" i="1"/>
  <c r="Q165" i="1"/>
  <c r="S165" i="1"/>
  <c r="Q166" i="1"/>
  <c r="S166" i="1"/>
  <c r="Q167" i="1"/>
  <c r="S167" i="1"/>
  <c r="Q168" i="1"/>
  <c r="S168" i="1"/>
  <c r="Q169" i="1"/>
  <c r="S169" i="1"/>
  <c r="Q170" i="1"/>
  <c r="S170" i="1"/>
  <c r="Q171" i="1"/>
  <c r="S171" i="1"/>
  <c r="Q172" i="1"/>
  <c r="S172" i="1"/>
  <c r="Q173" i="1"/>
  <c r="S173" i="1"/>
  <c r="Q174" i="1"/>
  <c r="S174" i="1"/>
  <c r="Q175" i="1"/>
  <c r="S175" i="1"/>
  <c r="Q176" i="1"/>
  <c r="S176" i="1"/>
  <c r="Q177" i="1"/>
  <c r="S177" i="1"/>
  <c r="Q178" i="1"/>
  <c r="S178" i="1"/>
  <c r="Q179" i="1"/>
  <c r="S179" i="1"/>
  <c r="Q180" i="1"/>
  <c r="S180" i="1"/>
  <c r="Q181" i="1"/>
  <c r="S181" i="1"/>
  <c r="Q182" i="1"/>
  <c r="S182" i="1"/>
  <c r="Q183" i="1"/>
  <c r="S183" i="1"/>
  <c r="Q184" i="1"/>
  <c r="S184" i="1"/>
  <c r="Q185" i="1"/>
  <c r="S185" i="1"/>
  <c r="Q186" i="1"/>
  <c r="S186" i="1"/>
  <c r="Q187" i="1"/>
  <c r="S187" i="1"/>
  <c r="Q188" i="1"/>
  <c r="S188" i="1"/>
  <c r="Q189" i="1"/>
  <c r="S189" i="1"/>
  <c r="Q190" i="1"/>
  <c r="S190" i="1"/>
  <c r="Q191" i="1"/>
  <c r="S191" i="1"/>
  <c r="Q192" i="1"/>
  <c r="S192" i="1"/>
  <c r="Q193" i="1"/>
  <c r="S193" i="1"/>
  <c r="Q194" i="1"/>
  <c r="S194" i="1"/>
  <c r="Q195" i="1"/>
  <c r="S195" i="1"/>
  <c r="Q196" i="1"/>
  <c r="S196" i="1"/>
  <c r="Q197" i="1"/>
  <c r="S197" i="1"/>
  <c r="Q198" i="1"/>
  <c r="S198" i="1"/>
  <c r="Q199" i="1"/>
  <c r="S199" i="1"/>
  <c r="Q200" i="1"/>
  <c r="S200" i="1"/>
  <c r="Q201" i="1"/>
  <c r="S201" i="1"/>
  <c r="Q202" i="1"/>
  <c r="S202" i="1"/>
  <c r="Q203" i="1"/>
  <c r="S203" i="1"/>
  <c r="Q204" i="1"/>
  <c r="S204" i="1"/>
  <c r="Q205" i="1"/>
  <c r="S205" i="1"/>
  <c r="Q206" i="1"/>
  <c r="S206" i="1"/>
  <c r="Q207" i="1"/>
  <c r="S207" i="1"/>
  <c r="Q208" i="1"/>
  <c r="S208" i="1"/>
  <c r="Q209" i="1"/>
  <c r="S209" i="1"/>
  <c r="Q210" i="1"/>
  <c r="S210" i="1"/>
  <c r="Q211" i="1"/>
  <c r="S211" i="1"/>
  <c r="Q212" i="1"/>
  <c r="S212" i="1"/>
  <c r="Q213" i="1"/>
  <c r="S213" i="1"/>
  <c r="Q214" i="1"/>
  <c r="S214" i="1"/>
  <c r="Q215" i="1"/>
  <c r="S215" i="1"/>
  <c r="Q216" i="1"/>
  <c r="S216" i="1"/>
  <c r="Q217" i="1"/>
  <c r="S217" i="1"/>
  <c r="Q218" i="1"/>
  <c r="S218" i="1"/>
  <c r="Q219" i="1"/>
  <c r="S219" i="1"/>
  <c r="Q220" i="1"/>
  <c r="S220" i="1"/>
  <c r="Q221" i="1"/>
  <c r="S221" i="1"/>
  <c r="Q222" i="1"/>
  <c r="S222" i="1"/>
  <c r="Q223" i="1"/>
  <c r="S223" i="1"/>
  <c r="Q224" i="1"/>
  <c r="S224" i="1"/>
  <c r="Q225" i="1"/>
  <c r="S225" i="1"/>
  <c r="Q226" i="1"/>
  <c r="S226" i="1"/>
  <c r="Q227" i="1"/>
  <c r="S227" i="1"/>
  <c r="Q228" i="1"/>
  <c r="S228" i="1"/>
  <c r="Q229" i="1"/>
  <c r="S229" i="1"/>
  <c r="Q230" i="1"/>
  <c r="S230" i="1"/>
  <c r="Q231" i="1"/>
  <c r="S231" i="1"/>
  <c r="Q232" i="1"/>
  <c r="S232" i="1"/>
  <c r="Q233" i="1"/>
  <c r="S233" i="1"/>
  <c r="Q234" i="1"/>
  <c r="S234" i="1"/>
  <c r="Q235" i="1"/>
  <c r="S235" i="1"/>
  <c r="Q236" i="1"/>
  <c r="S236" i="1"/>
  <c r="Q237" i="1"/>
  <c r="S237" i="1"/>
  <c r="Q238" i="1"/>
  <c r="S238" i="1"/>
  <c r="Q239" i="1"/>
  <c r="S239" i="1"/>
  <c r="Q240" i="1"/>
  <c r="S240" i="1"/>
  <c r="Q241" i="1"/>
  <c r="S241" i="1"/>
  <c r="Q242" i="1"/>
  <c r="S242" i="1"/>
  <c r="Q243" i="1"/>
  <c r="S243" i="1"/>
  <c r="Q244" i="1"/>
  <c r="S244" i="1"/>
  <c r="Q245" i="1"/>
  <c r="S245" i="1"/>
  <c r="Q246" i="1"/>
  <c r="S246" i="1"/>
  <c r="Q247" i="1"/>
  <c r="S247" i="1"/>
  <c r="Q248" i="1"/>
  <c r="S248" i="1"/>
  <c r="Q249" i="1"/>
  <c r="S249" i="1"/>
  <c r="Q250" i="1"/>
  <c r="S250" i="1"/>
  <c r="Q251" i="1"/>
  <c r="S251" i="1"/>
  <c r="Q252" i="1"/>
  <c r="S252" i="1"/>
  <c r="Q253" i="1"/>
  <c r="S253" i="1"/>
  <c r="Q254" i="1"/>
  <c r="S254" i="1"/>
  <c r="Q255" i="1"/>
  <c r="S255" i="1"/>
  <c r="Q256" i="1"/>
  <c r="S256" i="1"/>
  <c r="Q257" i="1"/>
  <c r="S257" i="1"/>
  <c r="Q258" i="1"/>
  <c r="S258" i="1"/>
  <c r="Q259" i="1"/>
  <c r="S259" i="1"/>
  <c r="Q260" i="1"/>
  <c r="S260" i="1"/>
  <c r="Q261" i="1"/>
  <c r="S261" i="1"/>
  <c r="Q262" i="1"/>
  <c r="S262" i="1"/>
  <c r="Q263" i="1"/>
  <c r="S263" i="1"/>
  <c r="Q264" i="1"/>
  <c r="S264" i="1"/>
  <c r="Q265" i="1"/>
  <c r="S265" i="1"/>
  <c r="Q266" i="1"/>
  <c r="S266" i="1"/>
  <c r="Q267" i="1"/>
  <c r="S267" i="1"/>
  <c r="Q268" i="1"/>
  <c r="S268" i="1"/>
  <c r="Q269" i="1"/>
  <c r="S269" i="1"/>
  <c r="Q270" i="1"/>
  <c r="S270" i="1"/>
  <c r="Q271" i="1"/>
  <c r="S271" i="1"/>
  <c r="Q272" i="1"/>
  <c r="S272" i="1"/>
  <c r="Q273" i="1"/>
  <c r="S273" i="1"/>
  <c r="Q274" i="1"/>
  <c r="S274" i="1"/>
  <c r="Q275" i="1"/>
  <c r="S275" i="1"/>
  <c r="Q276" i="1"/>
  <c r="S276" i="1"/>
  <c r="Q277" i="1"/>
  <c r="S277" i="1"/>
  <c r="Q278" i="1"/>
  <c r="S278" i="1"/>
  <c r="Q279" i="1"/>
  <c r="S279" i="1"/>
  <c r="Q280" i="1"/>
  <c r="S280" i="1"/>
  <c r="Q281" i="1"/>
  <c r="S281" i="1"/>
  <c r="Q282" i="1"/>
  <c r="S282" i="1"/>
  <c r="Q283" i="1"/>
  <c r="S283" i="1"/>
  <c r="Q284" i="1"/>
  <c r="S284" i="1"/>
  <c r="Q285" i="1"/>
  <c r="S285" i="1"/>
  <c r="Q286" i="1"/>
  <c r="S286" i="1"/>
  <c r="Q287" i="1"/>
  <c r="S287" i="1"/>
  <c r="Q288" i="1"/>
  <c r="S288" i="1"/>
  <c r="Q289" i="1"/>
  <c r="S289" i="1"/>
  <c r="Q290" i="1"/>
  <c r="S290" i="1"/>
  <c r="Q291" i="1"/>
  <c r="S291" i="1"/>
  <c r="Q292" i="1"/>
  <c r="S292" i="1"/>
  <c r="Q293" i="1"/>
  <c r="S293" i="1"/>
  <c r="Q294" i="1"/>
  <c r="S294" i="1"/>
  <c r="Q295" i="1"/>
  <c r="S295" i="1"/>
  <c r="Q296" i="1"/>
  <c r="S296" i="1"/>
  <c r="Q297" i="1"/>
  <c r="S297" i="1"/>
  <c r="Q298" i="1"/>
  <c r="S298" i="1"/>
  <c r="Q299" i="1"/>
  <c r="S299" i="1"/>
  <c r="Q300" i="1"/>
  <c r="S300" i="1"/>
  <c r="Q301" i="1"/>
  <c r="S301" i="1"/>
  <c r="Q302" i="1"/>
  <c r="S302" i="1"/>
  <c r="Q303" i="1"/>
  <c r="S303" i="1"/>
  <c r="Q304" i="1"/>
  <c r="S304" i="1"/>
  <c r="Q305" i="1"/>
  <c r="S305" i="1"/>
  <c r="Q306" i="1"/>
  <c r="S306" i="1"/>
  <c r="Q307" i="1"/>
  <c r="S307" i="1"/>
  <c r="Q308" i="1"/>
  <c r="S308" i="1"/>
  <c r="Q309" i="1"/>
  <c r="S309" i="1"/>
  <c r="Q310" i="1"/>
  <c r="S310" i="1"/>
  <c r="Q311" i="1"/>
  <c r="S311" i="1"/>
  <c r="Q312" i="1"/>
  <c r="S312" i="1"/>
  <c r="Q313" i="1"/>
  <c r="S313" i="1"/>
  <c r="Q314" i="1"/>
  <c r="S314" i="1"/>
  <c r="Q315" i="1"/>
  <c r="S315" i="1"/>
  <c r="Q316" i="1"/>
  <c r="S316" i="1"/>
  <c r="Q317" i="1"/>
  <c r="S317" i="1"/>
  <c r="Q318" i="1"/>
  <c r="S318" i="1"/>
  <c r="Q319" i="1"/>
  <c r="S319" i="1"/>
  <c r="Q320" i="1"/>
  <c r="S320" i="1"/>
  <c r="Q321" i="1"/>
  <c r="S321" i="1"/>
  <c r="Q322" i="1"/>
  <c r="S322" i="1"/>
  <c r="Q323" i="1"/>
  <c r="S323" i="1"/>
  <c r="Q324" i="1"/>
  <c r="S324" i="1"/>
  <c r="Q325" i="1"/>
  <c r="S325" i="1"/>
  <c r="Q326" i="1"/>
  <c r="S326" i="1"/>
  <c r="Q327" i="1"/>
  <c r="S327" i="1"/>
  <c r="Q328" i="1"/>
  <c r="S328" i="1"/>
  <c r="Q329" i="1"/>
  <c r="S329" i="1"/>
  <c r="Q330" i="1"/>
  <c r="S330" i="1"/>
  <c r="Q331" i="1"/>
  <c r="S331" i="1"/>
  <c r="Q332" i="1"/>
  <c r="S332" i="1"/>
  <c r="Q333" i="1"/>
  <c r="S333" i="1"/>
  <c r="Q334" i="1"/>
  <c r="S334" i="1"/>
  <c r="Q335" i="1"/>
  <c r="S335" i="1"/>
  <c r="Q336" i="1"/>
  <c r="S336" i="1"/>
  <c r="Q337" i="1"/>
  <c r="S337" i="1"/>
  <c r="Q338" i="1"/>
  <c r="S338" i="1"/>
  <c r="Q339" i="1"/>
  <c r="S339" i="1"/>
  <c r="Q340" i="1"/>
  <c r="S340" i="1"/>
  <c r="Q341" i="1"/>
  <c r="S341" i="1"/>
  <c r="Q342" i="1"/>
  <c r="S342" i="1"/>
  <c r="Q343" i="1"/>
  <c r="S343" i="1"/>
  <c r="Q344" i="1"/>
  <c r="S344" i="1"/>
  <c r="Q345" i="1"/>
  <c r="S345" i="1"/>
  <c r="Q346" i="1"/>
  <c r="S346" i="1"/>
  <c r="Q347" i="1"/>
  <c r="S347" i="1"/>
  <c r="Q348" i="1"/>
  <c r="S348" i="1"/>
  <c r="Q349" i="1"/>
  <c r="S349" i="1"/>
  <c r="Q350" i="1"/>
  <c r="S350" i="1"/>
  <c r="Q351" i="1"/>
  <c r="S351" i="1"/>
  <c r="Q352" i="1"/>
  <c r="S352" i="1"/>
  <c r="Q353" i="1"/>
  <c r="S353" i="1"/>
  <c r="Q354" i="1"/>
  <c r="S354" i="1"/>
  <c r="Q355" i="1"/>
  <c r="S355" i="1"/>
  <c r="Q356" i="1"/>
  <c r="S356" i="1"/>
  <c r="Q357" i="1"/>
  <c r="S357" i="1"/>
  <c r="Q358" i="1"/>
  <c r="S358" i="1"/>
  <c r="Q359" i="1"/>
  <c r="S359" i="1"/>
  <c r="Q360" i="1"/>
  <c r="S360" i="1"/>
  <c r="Q361" i="1"/>
  <c r="S361" i="1"/>
  <c r="Q362" i="1"/>
  <c r="S362" i="1"/>
  <c r="Q363" i="1"/>
  <c r="S363" i="1"/>
  <c r="Q364" i="1"/>
  <c r="S364" i="1"/>
  <c r="Q365" i="1"/>
  <c r="S365" i="1"/>
  <c r="Q366" i="1"/>
  <c r="S366" i="1"/>
  <c r="Q367" i="1"/>
  <c r="S367" i="1"/>
  <c r="Q368" i="1"/>
  <c r="S368" i="1"/>
  <c r="Q369" i="1"/>
  <c r="S369" i="1"/>
  <c r="Q370" i="1"/>
  <c r="S370" i="1"/>
  <c r="Q371" i="1"/>
  <c r="S371" i="1"/>
  <c r="Q372" i="1"/>
  <c r="S372" i="1"/>
  <c r="Q373" i="1"/>
  <c r="S373" i="1"/>
  <c r="Q374" i="1"/>
  <c r="S374" i="1"/>
  <c r="Q375" i="1"/>
  <c r="S375" i="1"/>
  <c r="Q376" i="1"/>
  <c r="S376" i="1"/>
  <c r="Q377" i="1"/>
  <c r="S377" i="1"/>
  <c r="Q378" i="1"/>
  <c r="S378" i="1"/>
  <c r="Q379" i="1"/>
  <c r="S379" i="1"/>
  <c r="Q380" i="1"/>
  <c r="S380" i="1"/>
  <c r="Q381" i="1"/>
  <c r="S381" i="1"/>
  <c r="Q382" i="1"/>
  <c r="S382" i="1"/>
  <c r="Q383" i="1"/>
  <c r="S383" i="1"/>
  <c r="Q384" i="1"/>
  <c r="S384" i="1"/>
  <c r="Q385" i="1"/>
  <c r="S385" i="1"/>
  <c r="Q386" i="1"/>
  <c r="S386" i="1"/>
  <c r="Q387" i="1"/>
  <c r="S387" i="1"/>
  <c r="Q388" i="1"/>
  <c r="S388" i="1"/>
  <c r="Q389" i="1"/>
  <c r="S389" i="1"/>
  <c r="Q390" i="1"/>
  <c r="S390" i="1"/>
  <c r="Q391" i="1"/>
  <c r="S391" i="1"/>
  <c r="Q392" i="1"/>
  <c r="S392" i="1"/>
  <c r="Q393" i="1"/>
  <c r="S393" i="1"/>
  <c r="Q394" i="1"/>
  <c r="S394" i="1"/>
  <c r="Q395" i="1"/>
  <c r="S395" i="1"/>
  <c r="Q396" i="1"/>
  <c r="S396" i="1"/>
  <c r="Q397" i="1"/>
  <c r="S397" i="1"/>
  <c r="Q398" i="1"/>
  <c r="S398" i="1"/>
  <c r="Q399" i="1"/>
  <c r="S399" i="1"/>
  <c r="Q400" i="1"/>
  <c r="S400" i="1"/>
  <c r="Q401" i="1"/>
  <c r="S401" i="1"/>
  <c r="Q402" i="1"/>
  <c r="S402" i="1"/>
  <c r="Q403" i="1"/>
  <c r="S403" i="1"/>
  <c r="Q404" i="1"/>
  <c r="S404" i="1"/>
  <c r="Q405" i="1"/>
  <c r="S405" i="1"/>
  <c r="Q406" i="1"/>
  <c r="S406" i="1"/>
  <c r="Q407" i="1"/>
  <c r="S407" i="1"/>
  <c r="Q408" i="1"/>
  <c r="S408" i="1"/>
  <c r="Q409" i="1"/>
  <c r="S409" i="1"/>
  <c r="Q410" i="1"/>
  <c r="S410" i="1"/>
  <c r="Q411" i="1"/>
  <c r="S411" i="1"/>
  <c r="Q412" i="1"/>
  <c r="S412" i="1"/>
  <c r="Q413" i="1"/>
  <c r="S413" i="1"/>
  <c r="Q414" i="1"/>
  <c r="S414" i="1"/>
  <c r="Q415" i="1"/>
  <c r="S415" i="1"/>
  <c r="Q416" i="1"/>
  <c r="S416" i="1"/>
  <c r="Q417" i="1"/>
  <c r="S417" i="1"/>
  <c r="Q418" i="1"/>
  <c r="S418" i="1"/>
  <c r="Q419" i="1"/>
  <c r="S419" i="1"/>
  <c r="Q420" i="1"/>
  <c r="S420" i="1"/>
  <c r="Q421" i="1"/>
  <c r="S421" i="1"/>
  <c r="Q422" i="1"/>
  <c r="S422" i="1"/>
  <c r="Q423" i="1"/>
  <c r="S423" i="1"/>
  <c r="Q424" i="1"/>
  <c r="S424" i="1"/>
  <c r="Q425" i="1"/>
  <c r="S425" i="1"/>
  <c r="Q426" i="1"/>
  <c r="S426" i="1"/>
  <c r="Q427" i="1"/>
  <c r="S427" i="1"/>
  <c r="Q428" i="1"/>
  <c r="S428" i="1"/>
  <c r="Q429" i="1"/>
  <c r="S429" i="1"/>
  <c r="Q430" i="1"/>
  <c r="S430" i="1"/>
  <c r="Q431" i="1"/>
  <c r="S431" i="1"/>
  <c r="Q432" i="1"/>
  <c r="S432" i="1"/>
  <c r="Q433" i="1"/>
  <c r="S433" i="1"/>
  <c r="Q434" i="1"/>
  <c r="S434" i="1"/>
  <c r="Q435" i="1"/>
  <c r="S435" i="1"/>
  <c r="Q436" i="1"/>
  <c r="S436" i="1"/>
  <c r="Q437" i="1"/>
  <c r="S437" i="1"/>
  <c r="Q438" i="1"/>
  <c r="S438" i="1"/>
  <c r="Q439" i="1"/>
  <c r="S439" i="1"/>
  <c r="Q440" i="1"/>
  <c r="S440" i="1"/>
  <c r="Q441" i="1"/>
  <c r="S441" i="1"/>
  <c r="Q442" i="1"/>
  <c r="S442" i="1"/>
  <c r="Q443" i="1"/>
  <c r="S443" i="1"/>
  <c r="Q444" i="1"/>
  <c r="S444" i="1"/>
  <c r="Q445" i="1"/>
  <c r="S445" i="1"/>
  <c r="Q446" i="1"/>
  <c r="S446" i="1"/>
  <c r="Q447" i="1"/>
  <c r="S447" i="1"/>
  <c r="Q448" i="1"/>
  <c r="S448" i="1"/>
  <c r="Q449" i="1"/>
  <c r="S449" i="1"/>
  <c r="Q450" i="1"/>
  <c r="S450" i="1"/>
  <c r="Q451" i="1"/>
  <c r="S451" i="1"/>
  <c r="Q452" i="1"/>
  <c r="S452" i="1"/>
  <c r="Q453" i="1"/>
  <c r="S453" i="1"/>
  <c r="Q454" i="1"/>
  <c r="S454" i="1"/>
  <c r="Q455" i="1"/>
  <c r="S455" i="1"/>
  <c r="Q456" i="1"/>
  <c r="S456" i="1"/>
  <c r="Q457" i="1"/>
  <c r="S457" i="1"/>
  <c r="Q458" i="1"/>
  <c r="S458" i="1"/>
  <c r="Q459" i="1"/>
  <c r="S459" i="1"/>
  <c r="Q460" i="1"/>
  <c r="S460" i="1"/>
  <c r="Q461" i="1"/>
  <c r="S461" i="1"/>
  <c r="Q462" i="1"/>
  <c r="S462" i="1"/>
  <c r="Q463" i="1"/>
  <c r="S463" i="1"/>
  <c r="Q464" i="1"/>
  <c r="S464" i="1"/>
  <c r="Q465" i="1"/>
  <c r="S465" i="1"/>
  <c r="Q466" i="1"/>
  <c r="S466" i="1"/>
  <c r="Q467" i="1"/>
  <c r="S467" i="1"/>
  <c r="Q468" i="1"/>
  <c r="S468" i="1"/>
  <c r="Q469" i="1"/>
  <c r="S469" i="1"/>
  <c r="Q470" i="1"/>
  <c r="S470" i="1"/>
  <c r="Q471" i="1"/>
  <c r="S471" i="1"/>
  <c r="Q472" i="1"/>
  <c r="S472" i="1"/>
  <c r="Q473" i="1"/>
  <c r="S473" i="1"/>
  <c r="Q474" i="1"/>
  <c r="S474" i="1"/>
  <c r="Q475" i="1"/>
  <c r="S475" i="1"/>
  <c r="Q476" i="1"/>
  <c r="S476" i="1"/>
  <c r="Q477" i="1"/>
  <c r="S477" i="1"/>
  <c r="Q478" i="1"/>
  <c r="S478" i="1"/>
  <c r="Q479" i="1"/>
  <c r="S479" i="1"/>
  <c r="Q480" i="1"/>
  <c r="S480" i="1"/>
  <c r="Q481" i="1"/>
  <c r="S481" i="1"/>
  <c r="Q482" i="1"/>
  <c r="S482" i="1"/>
  <c r="Q483" i="1"/>
  <c r="S483" i="1"/>
  <c r="Q484" i="1"/>
  <c r="S484" i="1"/>
  <c r="Q485" i="1"/>
  <c r="S485" i="1"/>
  <c r="Q486" i="1"/>
  <c r="S486" i="1"/>
  <c r="Q487" i="1"/>
  <c r="S487" i="1"/>
  <c r="Q488" i="1"/>
  <c r="S488" i="1"/>
  <c r="Q489" i="1"/>
  <c r="S489" i="1"/>
  <c r="Q490" i="1"/>
  <c r="S490" i="1"/>
  <c r="Q491" i="1"/>
  <c r="S491" i="1"/>
  <c r="Q492" i="1"/>
  <c r="S492" i="1"/>
  <c r="Q493" i="1"/>
  <c r="S493" i="1"/>
  <c r="Q494" i="1"/>
  <c r="S494" i="1"/>
  <c r="Q495" i="1"/>
  <c r="S495" i="1"/>
  <c r="Q496" i="1"/>
  <c r="S496" i="1"/>
  <c r="Q497" i="1"/>
  <c r="S497" i="1"/>
  <c r="Q498" i="1"/>
  <c r="S498" i="1"/>
  <c r="Q499" i="1"/>
  <c r="S499" i="1"/>
  <c r="Q500" i="1"/>
  <c r="S500" i="1"/>
  <c r="Q501" i="1"/>
  <c r="S501" i="1"/>
  <c r="Q502" i="1"/>
  <c r="S502" i="1"/>
  <c r="Q503" i="1"/>
  <c r="S503" i="1"/>
  <c r="Q504" i="1"/>
  <c r="S504" i="1"/>
  <c r="Q505" i="1"/>
  <c r="S505" i="1"/>
  <c r="Q506" i="1"/>
  <c r="S506" i="1"/>
  <c r="Q507" i="1"/>
  <c r="S507" i="1"/>
  <c r="Q508" i="1"/>
  <c r="S508" i="1"/>
  <c r="Q509" i="1"/>
  <c r="S509" i="1"/>
  <c r="Q510" i="1"/>
  <c r="S510" i="1"/>
  <c r="Q511" i="1"/>
  <c r="S511" i="1"/>
  <c r="Q512" i="1"/>
  <c r="S512" i="1"/>
  <c r="Q513" i="1"/>
  <c r="S513" i="1"/>
  <c r="Q514" i="1"/>
  <c r="S514" i="1"/>
  <c r="Q515" i="1"/>
  <c r="S515" i="1"/>
  <c r="Q516" i="1"/>
  <c r="S516" i="1"/>
  <c r="Q517" i="1"/>
  <c r="S517" i="1"/>
  <c r="Q518" i="1"/>
  <c r="S518" i="1"/>
  <c r="Q519" i="1"/>
  <c r="S519" i="1"/>
  <c r="Q520" i="1"/>
  <c r="S520" i="1"/>
  <c r="Q521" i="1"/>
  <c r="S521" i="1"/>
  <c r="Q522" i="1"/>
  <c r="S522" i="1"/>
  <c r="Q523" i="1"/>
  <c r="S523" i="1"/>
  <c r="Q524" i="1"/>
  <c r="S524" i="1"/>
  <c r="Q525" i="1"/>
  <c r="S525" i="1"/>
  <c r="Q526" i="1"/>
  <c r="S526" i="1"/>
  <c r="Q527" i="1"/>
  <c r="S527" i="1"/>
  <c r="Q528" i="1"/>
  <c r="S528" i="1"/>
  <c r="Q529" i="1"/>
  <c r="S529" i="1"/>
  <c r="Q530" i="1"/>
  <c r="S530" i="1"/>
  <c r="Q531" i="1"/>
  <c r="S531" i="1"/>
  <c r="Q532" i="1"/>
  <c r="S532" i="1"/>
  <c r="Q533" i="1"/>
  <c r="S533" i="1"/>
  <c r="Q534" i="1"/>
  <c r="S534" i="1"/>
  <c r="Q535" i="1"/>
  <c r="S535" i="1"/>
  <c r="Q536" i="1"/>
  <c r="S536" i="1"/>
  <c r="Q537" i="1"/>
  <c r="S537" i="1"/>
  <c r="Q538" i="1"/>
  <c r="S538" i="1"/>
  <c r="Q539" i="1"/>
  <c r="S539" i="1"/>
  <c r="Q540" i="1"/>
  <c r="S540" i="1"/>
  <c r="Q541" i="1"/>
  <c r="S541" i="1"/>
  <c r="Q542" i="1"/>
  <c r="S542" i="1"/>
  <c r="Q543" i="1"/>
  <c r="S543" i="1"/>
  <c r="Q544" i="1"/>
  <c r="S544" i="1"/>
  <c r="Q545" i="1"/>
  <c r="S545" i="1"/>
  <c r="Q546" i="1"/>
  <c r="S546" i="1"/>
  <c r="Q547" i="1"/>
  <c r="S547" i="1"/>
  <c r="Q548" i="1"/>
  <c r="S548" i="1"/>
  <c r="Q549" i="1"/>
  <c r="S549" i="1"/>
  <c r="Q550" i="1"/>
  <c r="S550" i="1"/>
  <c r="Q551" i="1"/>
  <c r="S551" i="1"/>
  <c r="Q552" i="1"/>
  <c r="S552" i="1"/>
  <c r="Q553" i="1"/>
  <c r="S553" i="1"/>
  <c r="Q554" i="1"/>
  <c r="S554" i="1"/>
  <c r="Q555" i="1"/>
  <c r="S555" i="1"/>
  <c r="Q556" i="1"/>
  <c r="S556" i="1"/>
  <c r="Q557" i="1"/>
  <c r="S557" i="1"/>
  <c r="Q558" i="1"/>
  <c r="S558" i="1"/>
  <c r="Q559" i="1"/>
  <c r="S559" i="1"/>
  <c r="Q560" i="1"/>
  <c r="S560" i="1"/>
  <c r="Q561" i="1"/>
  <c r="S561" i="1"/>
  <c r="Q562" i="1"/>
  <c r="S562" i="1"/>
  <c r="Q563" i="1"/>
  <c r="S563" i="1"/>
  <c r="Q564" i="1"/>
  <c r="S564" i="1"/>
  <c r="Q565" i="1"/>
  <c r="S565" i="1"/>
  <c r="Q566" i="1"/>
  <c r="S566" i="1"/>
  <c r="Q567" i="1"/>
  <c r="S567" i="1"/>
  <c r="Q568" i="1"/>
  <c r="S568" i="1"/>
  <c r="Q569" i="1"/>
  <c r="S569" i="1"/>
  <c r="Q570" i="1"/>
  <c r="S570" i="1"/>
  <c r="Q571" i="1"/>
  <c r="S571" i="1"/>
  <c r="Q572" i="1"/>
  <c r="S572" i="1"/>
  <c r="Q573" i="1"/>
  <c r="S573" i="1"/>
  <c r="Q574" i="1"/>
  <c r="S574" i="1"/>
  <c r="Q575" i="1"/>
  <c r="S575" i="1"/>
  <c r="Q576" i="1"/>
  <c r="S576" i="1"/>
  <c r="Q577" i="1"/>
  <c r="S577" i="1"/>
  <c r="Q578" i="1"/>
  <c r="S578" i="1"/>
  <c r="Q579" i="1"/>
  <c r="S579" i="1"/>
  <c r="Q580" i="1"/>
  <c r="S580" i="1"/>
  <c r="Q581" i="1"/>
  <c r="S581" i="1"/>
  <c r="Q582" i="1"/>
  <c r="S582" i="1"/>
  <c r="Q583" i="1"/>
  <c r="S583" i="1"/>
  <c r="Q584" i="1"/>
  <c r="S584" i="1"/>
  <c r="Q585" i="1"/>
  <c r="S585" i="1"/>
  <c r="Q586" i="1"/>
  <c r="S586" i="1"/>
  <c r="Q587" i="1"/>
  <c r="S587" i="1"/>
  <c r="Q588" i="1"/>
  <c r="S588" i="1"/>
  <c r="Q589" i="1"/>
  <c r="S589" i="1"/>
  <c r="Q590" i="1"/>
  <c r="S590" i="1"/>
  <c r="Q591" i="1"/>
  <c r="S591" i="1"/>
  <c r="Q592" i="1"/>
  <c r="S592" i="1"/>
  <c r="Q593" i="1"/>
  <c r="S593" i="1"/>
  <c r="Q594" i="1"/>
  <c r="S594" i="1"/>
  <c r="Q595" i="1"/>
  <c r="S595" i="1"/>
  <c r="Q596" i="1"/>
  <c r="S596" i="1"/>
  <c r="Q597" i="1"/>
  <c r="S597" i="1"/>
  <c r="Q598" i="1"/>
  <c r="S598" i="1"/>
  <c r="Q599" i="1"/>
  <c r="S599" i="1"/>
  <c r="Q600" i="1"/>
  <c r="S600" i="1"/>
  <c r="Q601" i="1"/>
  <c r="S601" i="1"/>
  <c r="Q602" i="1"/>
  <c r="S602" i="1"/>
  <c r="Q603" i="1"/>
  <c r="S603" i="1"/>
  <c r="Q604" i="1"/>
  <c r="S604" i="1"/>
  <c r="Q605" i="1"/>
  <c r="S605" i="1"/>
  <c r="Q606" i="1"/>
  <c r="S606" i="1"/>
  <c r="Q607" i="1"/>
  <c r="S607" i="1"/>
  <c r="Q608" i="1"/>
  <c r="S608" i="1"/>
  <c r="Q609" i="1"/>
  <c r="S609" i="1"/>
  <c r="Q610" i="1"/>
  <c r="S610" i="1"/>
  <c r="Q611" i="1"/>
  <c r="S611" i="1"/>
  <c r="Q612" i="1"/>
  <c r="S612" i="1"/>
  <c r="Q613" i="1"/>
  <c r="S613" i="1"/>
  <c r="Q614" i="1"/>
  <c r="S614" i="1"/>
  <c r="Q615" i="1"/>
  <c r="S615" i="1"/>
  <c r="Q616" i="1"/>
  <c r="S616" i="1"/>
  <c r="Q617" i="1"/>
  <c r="S617" i="1"/>
  <c r="Q618" i="1"/>
  <c r="S618" i="1"/>
  <c r="Q619" i="1"/>
  <c r="S619" i="1"/>
  <c r="Q620" i="1"/>
  <c r="S620" i="1"/>
  <c r="Q621" i="1"/>
  <c r="S621" i="1"/>
  <c r="Q622" i="1"/>
  <c r="S622" i="1"/>
  <c r="Q623" i="1"/>
  <c r="S623" i="1"/>
  <c r="Q624" i="1"/>
  <c r="S624" i="1"/>
  <c r="Q625" i="1"/>
  <c r="S625" i="1"/>
  <c r="Q626" i="1"/>
  <c r="S626" i="1"/>
  <c r="Q627" i="1"/>
  <c r="S627" i="1"/>
  <c r="Q628" i="1"/>
  <c r="S628" i="1"/>
  <c r="Q629" i="1"/>
  <c r="S629" i="1"/>
  <c r="Q630" i="1"/>
  <c r="S630" i="1"/>
  <c r="Q631" i="1"/>
  <c r="S631" i="1"/>
  <c r="Q632" i="1"/>
  <c r="S632" i="1"/>
  <c r="Q633" i="1"/>
  <c r="S633" i="1"/>
  <c r="Q634" i="1"/>
  <c r="S634" i="1"/>
  <c r="Q635" i="1"/>
  <c r="S635" i="1"/>
  <c r="Q636" i="1"/>
  <c r="S636" i="1"/>
  <c r="Q637" i="1"/>
  <c r="S637" i="1"/>
  <c r="Q638" i="1"/>
  <c r="S638" i="1"/>
  <c r="Q639" i="1"/>
  <c r="S639" i="1"/>
  <c r="Q640" i="1"/>
  <c r="S640" i="1"/>
  <c r="Q641" i="1"/>
  <c r="S641" i="1"/>
  <c r="Q642" i="1"/>
  <c r="S642" i="1"/>
  <c r="Q643" i="1"/>
  <c r="S643" i="1"/>
  <c r="Q644" i="1"/>
  <c r="S644" i="1"/>
  <c r="Q645" i="1"/>
  <c r="S645" i="1"/>
  <c r="Q646" i="1"/>
  <c r="S646" i="1"/>
  <c r="Q647" i="1"/>
  <c r="S647" i="1"/>
  <c r="Q648" i="1"/>
  <c r="S648" i="1"/>
  <c r="Q649" i="1"/>
  <c r="S649" i="1"/>
  <c r="Q650" i="1"/>
  <c r="S650" i="1"/>
  <c r="Q651" i="1"/>
  <c r="S651" i="1"/>
  <c r="Q652" i="1"/>
  <c r="S652" i="1"/>
  <c r="Q653" i="1"/>
  <c r="S653" i="1"/>
  <c r="Q654" i="1"/>
  <c r="S654" i="1"/>
  <c r="Q655" i="1"/>
  <c r="S655" i="1"/>
  <c r="Q656" i="1"/>
  <c r="S656" i="1"/>
  <c r="Q657" i="1"/>
  <c r="S657" i="1"/>
  <c r="Q658" i="1"/>
  <c r="S658" i="1"/>
  <c r="Q659" i="1"/>
  <c r="S659" i="1"/>
  <c r="Q660" i="1"/>
  <c r="S660" i="1"/>
  <c r="Q661" i="1"/>
  <c r="S661" i="1"/>
  <c r="Q662" i="1"/>
  <c r="S662" i="1"/>
  <c r="Q663" i="1"/>
  <c r="S663" i="1"/>
  <c r="Q664" i="1"/>
  <c r="S664" i="1"/>
  <c r="Q665" i="1"/>
  <c r="S665" i="1"/>
  <c r="Q666" i="1"/>
  <c r="S666" i="1"/>
  <c r="Q667" i="1"/>
  <c r="S667" i="1"/>
  <c r="Q668" i="1"/>
  <c r="S668" i="1"/>
  <c r="Q669" i="1"/>
  <c r="S669" i="1"/>
  <c r="Q670" i="1"/>
  <c r="S670" i="1"/>
  <c r="Q671" i="1"/>
  <c r="S671" i="1"/>
  <c r="Q672" i="1"/>
  <c r="S672" i="1"/>
  <c r="Q673" i="1"/>
  <c r="S673" i="1"/>
  <c r="Q674" i="1"/>
  <c r="S674" i="1"/>
  <c r="Q675" i="1"/>
  <c r="S675" i="1"/>
  <c r="Q676" i="1"/>
  <c r="S676" i="1"/>
  <c r="Q677" i="1"/>
  <c r="S677" i="1"/>
  <c r="Q678" i="1"/>
  <c r="S678" i="1"/>
  <c r="Q679" i="1"/>
  <c r="S679" i="1"/>
  <c r="Q680" i="1"/>
  <c r="S680" i="1"/>
  <c r="Q681" i="1"/>
  <c r="S681" i="1"/>
  <c r="Q682" i="1"/>
  <c r="S682" i="1"/>
  <c r="Q683" i="1"/>
  <c r="S683" i="1"/>
  <c r="Q684" i="1"/>
  <c r="S684" i="1"/>
  <c r="Q685" i="1"/>
  <c r="S685" i="1"/>
  <c r="Q686" i="1"/>
  <c r="S686" i="1"/>
  <c r="Q687" i="1"/>
  <c r="S687" i="1"/>
  <c r="Q688" i="1"/>
  <c r="S688" i="1"/>
  <c r="Q689" i="1"/>
  <c r="S689" i="1"/>
  <c r="Q690" i="1"/>
  <c r="S690" i="1"/>
  <c r="Q691" i="1"/>
  <c r="S691" i="1"/>
  <c r="Q692" i="1"/>
  <c r="S692" i="1"/>
  <c r="Q693" i="1"/>
  <c r="S693" i="1"/>
  <c r="Q694" i="1"/>
  <c r="S694" i="1"/>
  <c r="Q695" i="1"/>
  <c r="S695" i="1"/>
  <c r="Q696" i="1"/>
  <c r="S696" i="1"/>
  <c r="Q697" i="1"/>
  <c r="S697" i="1"/>
  <c r="Q698" i="1"/>
  <c r="S698" i="1"/>
  <c r="Q699" i="1"/>
  <c r="S699" i="1"/>
  <c r="Q700" i="1"/>
  <c r="S700" i="1"/>
  <c r="Q701" i="1"/>
  <c r="S701" i="1"/>
  <c r="Q702" i="1"/>
  <c r="S702" i="1"/>
  <c r="Q703" i="1"/>
  <c r="S703" i="1"/>
  <c r="Q704" i="1"/>
  <c r="S704" i="1"/>
  <c r="Q705" i="1"/>
  <c r="S705" i="1"/>
  <c r="Q706" i="1"/>
  <c r="S706" i="1"/>
  <c r="Q707" i="1"/>
  <c r="S707" i="1"/>
  <c r="Q708" i="1"/>
  <c r="S708" i="1"/>
  <c r="Q709" i="1"/>
  <c r="S709" i="1"/>
  <c r="Q710" i="1"/>
  <c r="S710" i="1"/>
  <c r="Q711" i="1"/>
  <c r="S711" i="1"/>
  <c r="Q712" i="1"/>
  <c r="S712" i="1"/>
  <c r="Q713" i="1"/>
  <c r="S713" i="1"/>
  <c r="Q714" i="1"/>
  <c r="S714" i="1"/>
  <c r="Q715" i="1"/>
  <c r="S715" i="1"/>
  <c r="Q716" i="1"/>
  <c r="S716" i="1"/>
  <c r="Q717" i="1"/>
  <c r="S717" i="1"/>
  <c r="Q718" i="1"/>
  <c r="S718" i="1"/>
  <c r="Q719" i="1"/>
  <c r="S719" i="1"/>
  <c r="Q720" i="1"/>
  <c r="S720" i="1"/>
  <c r="Q721" i="1"/>
  <c r="S721" i="1"/>
  <c r="Q722" i="1"/>
  <c r="S722" i="1"/>
  <c r="Q723" i="1"/>
  <c r="S723" i="1"/>
  <c r="Q724" i="1"/>
  <c r="S724" i="1"/>
  <c r="Q725" i="1"/>
  <c r="S725" i="1"/>
  <c r="Q726" i="1"/>
  <c r="S726" i="1"/>
  <c r="Q727" i="1"/>
  <c r="S727" i="1"/>
  <c r="Q728" i="1"/>
  <c r="S728" i="1"/>
  <c r="Q729" i="1"/>
  <c r="S729" i="1"/>
  <c r="Q730" i="1"/>
  <c r="S730" i="1"/>
  <c r="Q731" i="1"/>
  <c r="S731" i="1"/>
  <c r="Q732" i="1"/>
  <c r="S732" i="1"/>
  <c r="Q733" i="1"/>
  <c r="S733" i="1"/>
  <c r="Q734" i="1"/>
  <c r="S734" i="1"/>
  <c r="Q735" i="1"/>
  <c r="S735" i="1"/>
  <c r="Q736" i="1"/>
  <c r="S736" i="1"/>
  <c r="Q737" i="1"/>
  <c r="S737" i="1"/>
  <c r="Q738" i="1"/>
  <c r="S738" i="1"/>
  <c r="Q739" i="1"/>
  <c r="S739" i="1"/>
  <c r="Q740" i="1"/>
  <c r="S740" i="1"/>
  <c r="Q741" i="1"/>
  <c r="S741" i="1"/>
  <c r="Q742" i="1"/>
  <c r="S742" i="1"/>
  <c r="Q743" i="1"/>
  <c r="S743" i="1"/>
  <c r="Q744" i="1"/>
  <c r="S744" i="1"/>
  <c r="Q745" i="1"/>
  <c r="S745" i="1"/>
  <c r="Q746" i="1"/>
  <c r="S746" i="1"/>
  <c r="Q747" i="1"/>
  <c r="S747" i="1"/>
  <c r="Q748" i="1"/>
  <c r="S748" i="1"/>
  <c r="Q749" i="1"/>
  <c r="S749" i="1"/>
  <c r="Q750" i="1"/>
  <c r="S750" i="1"/>
  <c r="Q751" i="1"/>
  <c r="S751" i="1"/>
  <c r="Q752" i="1"/>
  <c r="S752" i="1"/>
  <c r="Q753" i="1"/>
  <c r="S753" i="1"/>
  <c r="Q754" i="1"/>
  <c r="S754" i="1"/>
  <c r="Q755" i="1"/>
  <c r="S755" i="1"/>
  <c r="Q756" i="1"/>
  <c r="S756" i="1"/>
  <c r="Q757" i="1"/>
  <c r="S757" i="1"/>
  <c r="Q758" i="1"/>
  <c r="S758" i="1"/>
  <c r="Q759" i="1"/>
  <c r="S759" i="1"/>
  <c r="Q760" i="1"/>
  <c r="S760" i="1"/>
  <c r="Q761" i="1"/>
  <c r="S761" i="1"/>
  <c r="Q762" i="1"/>
  <c r="S762" i="1"/>
  <c r="Q763" i="1"/>
  <c r="S763" i="1"/>
  <c r="Q764" i="1"/>
  <c r="S764" i="1"/>
  <c r="Q765" i="1"/>
  <c r="S765" i="1"/>
  <c r="Q766" i="1"/>
  <c r="S766" i="1"/>
  <c r="Q767" i="1"/>
  <c r="S767" i="1"/>
  <c r="Q768" i="1"/>
  <c r="S768" i="1"/>
  <c r="Q769" i="1"/>
  <c r="S769" i="1"/>
  <c r="Q770" i="1"/>
  <c r="S770" i="1"/>
  <c r="Q771" i="1"/>
  <c r="S771" i="1"/>
  <c r="Q772" i="1"/>
  <c r="S772" i="1"/>
  <c r="Q773" i="1"/>
  <c r="S773" i="1"/>
  <c r="Q774" i="1"/>
  <c r="S774" i="1"/>
  <c r="Q775" i="1"/>
  <c r="S775" i="1"/>
  <c r="Q776" i="1"/>
  <c r="S776" i="1"/>
  <c r="Q777" i="1"/>
  <c r="S777" i="1"/>
  <c r="Q778" i="1"/>
  <c r="S778" i="1"/>
  <c r="Q779" i="1"/>
  <c r="S779" i="1"/>
  <c r="Q780" i="1"/>
  <c r="S780" i="1"/>
  <c r="Q781" i="1"/>
  <c r="S781" i="1"/>
  <c r="Q782" i="1"/>
  <c r="S782" i="1"/>
  <c r="Q783" i="1"/>
  <c r="S783" i="1"/>
  <c r="Q784" i="1"/>
  <c r="S784" i="1"/>
  <c r="Q785" i="1"/>
  <c r="S785" i="1"/>
  <c r="Q786" i="1"/>
  <c r="S786" i="1"/>
  <c r="Q787" i="1"/>
  <c r="S787" i="1"/>
  <c r="Q788" i="1"/>
  <c r="S788" i="1"/>
  <c r="Q789" i="1"/>
  <c r="S789" i="1"/>
  <c r="Q790" i="1"/>
  <c r="S790" i="1"/>
  <c r="Q791" i="1"/>
  <c r="S791" i="1"/>
  <c r="Q792" i="1"/>
  <c r="S792" i="1"/>
  <c r="Q793" i="1"/>
  <c r="S793" i="1"/>
  <c r="Q794" i="1"/>
  <c r="S794" i="1"/>
  <c r="Q795" i="1"/>
  <c r="S795" i="1"/>
  <c r="Q796" i="1"/>
  <c r="S796" i="1"/>
  <c r="Q797" i="1"/>
  <c r="S797" i="1"/>
  <c r="Q798" i="1"/>
  <c r="S798" i="1"/>
  <c r="Q799" i="1"/>
  <c r="S799" i="1"/>
  <c r="Q800" i="1"/>
  <c r="S800" i="1"/>
  <c r="Q801" i="1"/>
  <c r="S801" i="1"/>
  <c r="Q802" i="1"/>
  <c r="S802" i="1"/>
  <c r="Q803" i="1"/>
  <c r="S803" i="1"/>
  <c r="Q804" i="1"/>
  <c r="S804" i="1"/>
  <c r="Q805" i="1"/>
  <c r="S805" i="1"/>
  <c r="Q806" i="1"/>
  <c r="S806" i="1"/>
  <c r="Q807" i="1"/>
  <c r="S807" i="1"/>
  <c r="Q808" i="1"/>
  <c r="S808" i="1"/>
  <c r="Q809" i="1"/>
  <c r="S809" i="1"/>
  <c r="Q810" i="1"/>
  <c r="S810" i="1"/>
  <c r="Q811" i="1"/>
  <c r="S811" i="1"/>
  <c r="Q812" i="1"/>
  <c r="S812" i="1"/>
  <c r="Q813" i="1"/>
  <c r="S813" i="1"/>
  <c r="Q814" i="1"/>
  <c r="S814" i="1"/>
  <c r="Q815" i="1"/>
  <c r="S815" i="1"/>
  <c r="Q816" i="1"/>
  <c r="S816" i="1"/>
  <c r="Q817" i="1"/>
  <c r="S817" i="1"/>
  <c r="Q818" i="1"/>
  <c r="S818" i="1"/>
  <c r="Q819" i="1"/>
  <c r="S819" i="1"/>
  <c r="Q820" i="1"/>
  <c r="S820" i="1"/>
  <c r="Q821" i="1"/>
  <c r="S821" i="1"/>
  <c r="Q822" i="1"/>
  <c r="S822" i="1"/>
  <c r="Q823" i="1"/>
  <c r="S823" i="1"/>
  <c r="Q824" i="1"/>
  <c r="S824" i="1"/>
  <c r="Q825" i="1"/>
  <c r="S825" i="1"/>
  <c r="Q826" i="1"/>
  <c r="S826" i="1"/>
  <c r="Q827" i="1"/>
  <c r="S827" i="1"/>
  <c r="Q828" i="1"/>
  <c r="S828" i="1"/>
  <c r="Q829" i="1"/>
  <c r="S829" i="1"/>
  <c r="Q830" i="1"/>
  <c r="S830" i="1"/>
  <c r="Q831" i="1"/>
  <c r="S831" i="1"/>
  <c r="Q832" i="1"/>
  <c r="S832" i="1"/>
  <c r="Q833" i="1"/>
  <c r="S833" i="1"/>
  <c r="Q834" i="1"/>
  <c r="S834" i="1"/>
  <c r="Q835" i="1"/>
  <c r="S835" i="1"/>
  <c r="Q836" i="1"/>
  <c r="S836" i="1"/>
  <c r="Q837" i="1"/>
  <c r="S837" i="1"/>
  <c r="Q838" i="1"/>
  <c r="S838" i="1"/>
  <c r="Q839" i="1"/>
  <c r="S839" i="1"/>
  <c r="Q840" i="1"/>
  <c r="S840" i="1"/>
  <c r="Q841" i="1"/>
  <c r="S841" i="1"/>
  <c r="Q842" i="1"/>
  <c r="S842" i="1"/>
  <c r="Q843" i="1"/>
  <c r="S843" i="1"/>
  <c r="Q844" i="1"/>
  <c r="S844" i="1"/>
  <c r="Q845" i="1"/>
  <c r="S845" i="1"/>
  <c r="Q846" i="1"/>
  <c r="S846" i="1"/>
  <c r="Q847" i="1"/>
  <c r="S847" i="1"/>
  <c r="Q848" i="1"/>
  <c r="S848" i="1"/>
  <c r="Q849" i="1"/>
  <c r="S849" i="1"/>
  <c r="Q850" i="1"/>
  <c r="S850" i="1"/>
  <c r="Q851" i="1"/>
  <c r="S851" i="1"/>
  <c r="Q852" i="1"/>
  <c r="S852" i="1"/>
  <c r="Q853" i="1"/>
  <c r="S853" i="1"/>
  <c r="Q854" i="1"/>
  <c r="S854" i="1"/>
  <c r="Q855" i="1"/>
  <c r="S855" i="1"/>
  <c r="Q856" i="1"/>
  <c r="S856" i="1"/>
  <c r="Q857" i="1"/>
  <c r="S857" i="1"/>
  <c r="Q858" i="1"/>
  <c r="S858" i="1"/>
  <c r="Q859" i="1"/>
  <c r="S859" i="1"/>
  <c r="Q860" i="1"/>
  <c r="S860" i="1"/>
  <c r="Q861" i="1"/>
  <c r="S861" i="1"/>
  <c r="Q862" i="1"/>
  <c r="S862" i="1"/>
  <c r="Q863" i="1"/>
  <c r="S863" i="1"/>
  <c r="Q864" i="1"/>
  <c r="S864" i="1"/>
  <c r="Q865" i="1"/>
  <c r="S865" i="1"/>
  <c r="Q866" i="1"/>
  <c r="S866" i="1"/>
  <c r="Q867" i="1"/>
  <c r="S867" i="1"/>
  <c r="Q868" i="1"/>
  <c r="S868" i="1"/>
  <c r="Q869" i="1"/>
  <c r="S869" i="1"/>
  <c r="Q870" i="1"/>
  <c r="S870" i="1"/>
  <c r="Q871" i="1"/>
  <c r="S871" i="1"/>
  <c r="Q872" i="1"/>
  <c r="S872" i="1"/>
  <c r="Q873" i="1"/>
  <c r="S873" i="1"/>
  <c r="Q874" i="1"/>
  <c r="S874" i="1"/>
  <c r="Q875" i="1"/>
  <c r="S875" i="1"/>
  <c r="Q876" i="1"/>
  <c r="S876" i="1"/>
  <c r="Q877" i="1"/>
  <c r="S877" i="1"/>
  <c r="Q878" i="1"/>
  <c r="S878" i="1"/>
  <c r="Q879" i="1"/>
  <c r="S879" i="1"/>
  <c r="Q880" i="1"/>
  <c r="S880" i="1"/>
  <c r="Q881" i="1"/>
  <c r="S881" i="1"/>
  <c r="Q882" i="1"/>
  <c r="S882" i="1"/>
  <c r="Q883" i="1"/>
  <c r="S883" i="1"/>
  <c r="Q884" i="1"/>
  <c r="S884" i="1"/>
  <c r="Q885" i="1"/>
  <c r="S885" i="1"/>
  <c r="Q886" i="1"/>
  <c r="S886" i="1"/>
  <c r="Q887" i="1"/>
  <c r="S887" i="1"/>
  <c r="Q888" i="1"/>
  <c r="S888" i="1"/>
  <c r="Q889" i="1"/>
  <c r="S889" i="1"/>
  <c r="Q890" i="1"/>
  <c r="S890" i="1"/>
  <c r="Q891" i="1"/>
  <c r="S891" i="1"/>
  <c r="Q892" i="1"/>
  <c r="S892" i="1"/>
  <c r="Q893" i="1"/>
  <c r="S893" i="1"/>
  <c r="Q894" i="1"/>
  <c r="S894" i="1"/>
  <c r="Q895" i="1"/>
  <c r="S895" i="1"/>
  <c r="Q896" i="1"/>
  <c r="S896" i="1"/>
  <c r="Q897" i="1"/>
  <c r="S897" i="1"/>
  <c r="Q898" i="1"/>
  <c r="S898" i="1"/>
  <c r="Q899" i="1"/>
  <c r="S899" i="1"/>
  <c r="Q900" i="1"/>
  <c r="S900" i="1"/>
  <c r="Q901" i="1"/>
  <c r="S901" i="1"/>
  <c r="Q902" i="1"/>
  <c r="S902" i="1"/>
  <c r="Q903" i="1"/>
  <c r="S903" i="1"/>
  <c r="Q904" i="1"/>
  <c r="S904" i="1"/>
  <c r="Q905" i="1"/>
  <c r="S905" i="1"/>
  <c r="Q906" i="1"/>
  <c r="S906" i="1"/>
  <c r="Q907" i="1"/>
  <c r="S907" i="1"/>
  <c r="Q908" i="1"/>
  <c r="S908" i="1"/>
  <c r="Q909" i="1"/>
  <c r="S909" i="1"/>
  <c r="Q910" i="1"/>
  <c r="S910" i="1"/>
  <c r="Q911" i="1"/>
  <c r="S911" i="1"/>
  <c r="Q912" i="1"/>
  <c r="S912" i="1"/>
  <c r="Q913" i="1"/>
  <c r="S913" i="1"/>
  <c r="Q914" i="1"/>
  <c r="S914" i="1"/>
  <c r="Q915" i="1"/>
  <c r="S915" i="1"/>
  <c r="Q916" i="1"/>
  <c r="S916" i="1"/>
  <c r="Q917" i="1"/>
  <c r="S917" i="1"/>
  <c r="Q918" i="1"/>
  <c r="S918" i="1"/>
  <c r="Q919" i="1"/>
  <c r="S919" i="1"/>
  <c r="Q920" i="1"/>
  <c r="S920" i="1"/>
  <c r="Q921" i="1"/>
  <c r="S921" i="1"/>
  <c r="Q922" i="1"/>
  <c r="S922" i="1"/>
  <c r="Q923" i="1"/>
  <c r="S923" i="1"/>
  <c r="Q924" i="1"/>
  <c r="S924" i="1"/>
  <c r="Q925" i="1"/>
  <c r="S925" i="1"/>
  <c r="Q926" i="1"/>
  <c r="S926" i="1"/>
  <c r="Q927" i="1"/>
  <c r="S927" i="1"/>
  <c r="Q928" i="1"/>
  <c r="S928" i="1"/>
  <c r="Q929" i="1"/>
  <c r="S929" i="1"/>
  <c r="Q930" i="1"/>
  <c r="S930" i="1"/>
  <c r="Q931" i="1"/>
  <c r="S931" i="1"/>
  <c r="Q932" i="1"/>
  <c r="S932" i="1"/>
  <c r="Q933" i="1"/>
  <c r="S933" i="1"/>
  <c r="Q934" i="1"/>
  <c r="S934" i="1"/>
  <c r="Q935" i="1"/>
  <c r="S935" i="1"/>
  <c r="Q936" i="1"/>
  <c r="S936" i="1"/>
  <c r="Q937" i="1"/>
  <c r="S937" i="1"/>
  <c r="Q938" i="1"/>
  <c r="S938" i="1"/>
  <c r="Q939" i="1"/>
  <c r="S939" i="1"/>
  <c r="Q940" i="1"/>
  <c r="S940" i="1"/>
  <c r="Q941" i="1"/>
  <c r="S941" i="1"/>
  <c r="Q942" i="1"/>
  <c r="S942" i="1"/>
  <c r="Q943" i="1"/>
  <c r="S943" i="1"/>
  <c r="Q944" i="1"/>
  <c r="S944" i="1"/>
  <c r="Q945" i="1"/>
  <c r="S945" i="1"/>
  <c r="Q946" i="1"/>
  <c r="S946" i="1"/>
  <c r="Q947" i="1"/>
  <c r="S947" i="1"/>
  <c r="Q948" i="1"/>
  <c r="S948" i="1"/>
  <c r="Q949" i="1"/>
  <c r="S949" i="1"/>
  <c r="Q950" i="1"/>
  <c r="S950" i="1"/>
  <c r="Q951" i="1"/>
  <c r="S951" i="1"/>
  <c r="Q952" i="1"/>
  <c r="S952" i="1"/>
  <c r="Q953" i="1"/>
  <c r="S953" i="1"/>
  <c r="Q954" i="1"/>
  <c r="S954" i="1"/>
  <c r="Q955" i="1"/>
  <c r="S955" i="1"/>
  <c r="Q956" i="1"/>
  <c r="S956" i="1"/>
  <c r="Q957" i="1"/>
  <c r="S957" i="1"/>
  <c r="Q958" i="1"/>
  <c r="S958" i="1"/>
  <c r="Q959" i="1"/>
  <c r="S959" i="1"/>
  <c r="Q960" i="1"/>
  <c r="S960" i="1"/>
  <c r="Q961" i="1"/>
  <c r="S961" i="1"/>
  <c r="Q962" i="1"/>
  <c r="S962" i="1"/>
  <c r="Q963" i="1"/>
  <c r="S963" i="1"/>
  <c r="Q964" i="1"/>
  <c r="S964" i="1"/>
  <c r="Q965" i="1"/>
  <c r="S965" i="1"/>
  <c r="Q966" i="1"/>
  <c r="S966" i="1"/>
  <c r="Q967" i="1"/>
  <c r="S967" i="1"/>
  <c r="Q968" i="1"/>
  <c r="S968" i="1"/>
  <c r="Q969" i="1"/>
  <c r="S969" i="1"/>
  <c r="Q970" i="1"/>
  <c r="S970" i="1"/>
  <c r="Q971" i="1"/>
  <c r="S971" i="1"/>
  <c r="Q972" i="1"/>
  <c r="S972" i="1"/>
  <c r="Q973" i="1"/>
  <c r="S973" i="1"/>
  <c r="Q974" i="1"/>
  <c r="S974" i="1"/>
  <c r="Q975" i="1"/>
  <c r="S975" i="1"/>
  <c r="Q976" i="1"/>
  <c r="S976" i="1"/>
  <c r="Q977" i="1"/>
  <c r="S977" i="1"/>
  <c r="Q978" i="1"/>
  <c r="S978" i="1"/>
  <c r="Q979" i="1"/>
  <c r="S979" i="1"/>
  <c r="Q980" i="1"/>
  <c r="S980" i="1"/>
  <c r="Q981" i="1"/>
  <c r="S981" i="1"/>
  <c r="Q982" i="1"/>
  <c r="S982" i="1"/>
  <c r="Q983" i="1"/>
  <c r="S983" i="1"/>
  <c r="Q984" i="1"/>
  <c r="S984" i="1"/>
  <c r="Q985" i="1"/>
  <c r="S985" i="1"/>
  <c r="Q986" i="1"/>
  <c r="S986" i="1"/>
  <c r="Q987" i="1"/>
  <c r="S987" i="1"/>
  <c r="Q988" i="1"/>
  <c r="S988" i="1"/>
  <c r="Q989" i="1"/>
  <c r="S989" i="1"/>
  <c r="Q990" i="1"/>
  <c r="S990" i="1"/>
  <c r="Q991" i="1"/>
  <c r="S991" i="1"/>
  <c r="Q992" i="1"/>
  <c r="S992" i="1"/>
  <c r="Q993" i="1"/>
  <c r="S993" i="1"/>
  <c r="Q994" i="1"/>
  <c r="S994" i="1"/>
  <c r="Q995" i="1"/>
  <c r="S995" i="1"/>
  <c r="Q996" i="1"/>
  <c r="S996" i="1"/>
  <c r="Q997" i="1"/>
  <c r="S997" i="1"/>
  <c r="Q998" i="1"/>
  <c r="S998" i="1"/>
  <c r="Q999" i="1"/>
  <c r="S999" i="1"/>
  <c r="Q1000" i="1"/>
  <c r="S1000" i="1"/>
  <c r="Q1001" i="1"/>
  <c r="S1001" i="1"/>
  <c r="Q1002" i="1"/>
  <c r="S1002" i="1"/>
  <c r="Q1003" i="1"/>
  <c r="S1003" i="1"/>
  <c r="Q1004" i="1"/>
  <c r="S1004" i="1"/>
  <c r="Q1005" i="1"/>
  <c r="S1005" i="1"/>
  <c r="Q1006" i="1"/>
  <c r="S1006" i="1"/>
  <c r="Q1007" i="1"/>
  <c r="S1007" i="1"/>
  <c r="Q1008" i="1"/>
  <c r="S1008" i="1"/>
  <c r="Q1009" i="1"/>
  <c r="S1009" i="1"/>
  <c r="S10" i="1"/>
  <c r="Q10" i="1"/>
  <c r="D10" i="1"/>
  <c r="D11" i="1"/>
  <c r="D13" i="1"/>
  <c r="D14" i="1"/>
  <c r="D15" i="1"/>
  <c r="D18" i="1"/>
  <c r="D19" i="1"/>
  <c r="D20" i="1"/>
  <c r="D12" i="1"/>
  <c r="D16" i="1"/>
  <c r="D17" i="1"/>
  <c r="G10" i="1"/>
  <c r="G11" i="1"/>
  <c r="G12" i="1"/>
  <c r="D67" i="1"/>
  <c r="G13" i="1"/>
  <c r="D83" i="1"/>
</calcChain>
</file>

<file path=xl/sharedStrings.xml><?xml version="1.0" encoding="utf-8"?>
<sst xmlns="http://schemas.openxmlformats.org/spreadsheetml/2006/main" count="158" uniqueCount="113">
  <si>
    <t>(Intercept)</t>
  </si>
  <si>
    <t>NAprilF0</t>
  </si>
  <si>
    <t>PAprilF0</t>
  </si>
  <si>
    <t>SAprilF0</t>
  </si>
  <si>
    <t>BAprilF0</t>
  </si>
  <si>
    <t>CaAprilF0</t>
  </si>
  <si>
    <t>MnAprilF0</t>
  </si>
  <si>
    <t>FeAprilF0</t>
  </si>
  <si>
    <t>N.Cu.April.Rate</t>
  </si>
  <si>
    <t>NAprilF0:FeAprilF0</t>
  </si>
  <si>
    <t>PAprilF0:BAprilF0</t>
  </si>
  <si>
    <t>PAprilF0:MnAprilF0</t>
  </si>
  <si>
    <t>SAprilF0:BAprilF0</t>
  </si>
  <si>
    <t>BAprilF0:CaAprilF0</t>
  </si>
  <si>
    <t>Nutrient</t>
  </si>
  <si>
    <t>N</t>
  </si>
  <si>
    <t>K</t>
  </si>
  <si>
    <t>S</t>
  </si>
  <si>
    <t>Units</t>
  </si>
  <si>
    <t>(%)</t>
  </si>
  <si>
    <t xml:space="preserve">P </t>
  </si>
  <si>
    <t>B</t>
  </si>
  <si>
    <t>Ca</t>
  </si>
  <si>
    <t>Mg</t>
  </si>
  <si>
    <t>Zn</t>
  </si>
  <si>
    <t>Mn</t>
  </si>
  <si>
    <t>Fe</t>
  </si>
  <si>
    <t>Cu</t>
  </si>
  <si>
    <t>ppm</t>
  </si>
  <si>
    <t>Value in April</t>
  </si>
  <si>
    <t>Estimated Value of N in July</t>
  </si>
  <si>
    <t>Model 1 "All Elements NF"</t>
  </si>
  <si>
    <t>Model 2 "Drop of NF"</t>
  </si>
  <si>
    <t>Model 3 "All Elements F2"</t>
  </si>
  <si>
    <t>Parameters</t>
  </si>
  <si>
    <t>Drop From April to July</t>
  </si>
  <si>
    <t>Sample Type (NF or F2?)</t>
  </si>
  <si>
    <t>NEVER CHANGE RED CELLS</t>
  </si>
  <si>
    <t>NAprilF2</t>
  </si>
  <si>
    <t>PAprilF2</t>
  </si>
  <si>
    <t>KAprilF2</t>
  </si>
  <si>
    <t>SAprilF2</t>
  </si>
  <si>
    <t>BAprilF2</t>
  </si>
  <si>
    <t>CaAprilF2</t>
  </si>
  <si>
    <t>MgAprilF2</t>
  </si>
  <si>
    <t>MnAprilF2</t>
  </si>
  <si>
    <t>FeAprilF2</t>
  </si>
  <si>
    <t>CuAprilF2</t>
  </si>
  <si>
    <t>NAprilF2:PAprilF2</t>
  </si>
  <si>
    <t>NAprilF2:KAprilF2</t>
  </si>
  <si>
    <t>NAprilF2:BAprilF2</t>
  </si>
  <si>
    <t>NAprilF2:CaAprilF2</t>
  </si>
  <si>
    <t>NAprilF2:MgAprilF2</t>
  </si>
  <si>
    <t>PAprilF2:CaAprilF2</t>
  </si>
  <si>
    <t>KAprilF2:SAprilF2</t>
  </si>
  <si>
    <t>KAprilF2:BAprilF2</t>
  </si>
  <si>
    <t>KAprilF2:MgAprilF2</t>
  </si>
  <si>
    <t>KAprilF2:MnAprilF2</t>
  </si>
  <si>
    <t>KAprilF2:FeAprilF2</t>
  </si>
  <si>
    <t>KAprilF2:CuAprilF2</t>
  </si>
  <si>
    <t>SAprilF2:BAprilF2</t>
  </si>
  <si>
    <t>SAprilF2:CuAprilF2</t>
  </si>
  <si>
    <t>BAprilF2:CaAprilF2</t>
  </si>
  <si>
    <t>BAprilF2:MgAprilF2</t>
  </si>
  <si>
    <t>MnAprilF2:FeAprilF2</t>
  </si>
  <si>
    <t>Model 4 "Drop of NF + Covariable"</t>
  </si>
  <si>
    <t>Model 5 "Drop of NF + Covariable + N"</t>
  </si>
  <si>
    <t>P.April.F0</t>
  </si>
  <si>
    <t>S.April.F0</t>
  </si>
  <si>
    <t>B.April.F0</t>
  </si>
  <si>
    <t>Mn.April.F0</t>
  </si>
  <si>
    <t>Cu.April.F0</t>
  </si>
  <si>
    <t>K.F0.i 4</t>
  </si>
  <si>
    <t>Ca.F0.i 4</t>
  </si>
  <si>
    <t>Mg.F0.i 4</t>
  </si>
  <si>
    <t>P.April.F0*Ca.F0.i 4</t>
  </si>
  <si>
    <t>P.April.F0*Mg.F0.i 4</t>
  </si>
  <si>
    <t>Intercept</t>
  </si>
  <si>
    <t>(:P.April.F0 - 0.254695965417868) * (:Ca.F0.i 4 - 0.0873483583285303) *86.563144999406</t>
  </si>
  <si>
    <t>(:P.April.F0 - 0.254695965417868) * (:Mg.F0.i 4 - 0.0293638848126801) * -221.548472654464</t>
  </si>
  <si>
    <t>Values</t>
  </si>
  <si>
    <t>Drop</t>
  </si>
  <si>
    <t>(:P.April.F0 - 0.254695965417868) * ((:Ca.F0.i 4 - 0.0873483583285303) * -7.3498004038469)</t>
  </si>
  <si>
    <t>(:P.April.F0 - 0.254695965417868) * ((:Mg.F0.i 4 - 0.0293638848126801) * -102.292324166221)</t>
  </si>
  <si>
    <t>:N.April.F0</t>
  </si>
  <si>
    <t xml:space="preserve">NOTE: the model corrects the nutrient values in case they are obviously contaminated. </t>
  </si>
  <si>
    <t>Creators: Sebastian Saa, Emilio Laca, Patrick Brown</t>
  </si>
  <si>
    <t>UC Davis</t>
  </si>
  <si>
    <t xml:space="preserve">Calculations </t>
  </si>
  <si>
    <t>%</t>
  </si>
  <si>
    <t>Value</t>
  </si>
  <si>
    <t>NF</t>
  </si>
  <si>
    <t>Version 1 UC, Davis Last Update: 11/04/2012</t>
  </si>
  <si>
    <t xml:space="preserve">MODEL FOR INTERPRETATION OF EARLY SEASON TISSUE SAMPLING AND PREDICTION OF N VALUES </t>
  </si>
  <si>
    <t>Enter the tissue nutrient values for leaves collected in spring.</t>
  </si>
  <si>
    <t>Enter the July Critical Value (C.V.)</t>
  </si>
  <si>
    <t>(Default setting is = 2.2)</t>
  </si>
  <si>
    <t>predicted N</t>
  </si>
  <si>
    <t>ID</t>
  </si>
  <si>
    <t>N (%)</t>
  </si>
  <si>
    <t>P (%)</t>
  </si>
  <si>
    <t>K %)</t>
  </si>
  <si>
    <t>S (ppm)</t>
  </si>
  <si>
    <t>B (ppm)</t>
  </si>
  <si>
    <t>Mg (%)</t>
  </si>
  <si>
    <t>Ca (%)</t>
  </si>
  <si>
    <t>Zn (ppm)</t>
  </si>
  <si>
    <t>Mn (ppm)</t>
  </si>
  <si>
    <t>Fe (ppm)</t>
  </si>
  <si>
    <t>Cu (ppm)</t>
  </si>
  <si>
    <t>July N (%) Predicted</t>
  </si>
  <si>
    <t xml:space="preserve"> Predicted % of Trees above C.V.</t>
  </si>
  <si>
    <t>Model For Big Sets of Data (up to 1,000 samples at once)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</si>
</sst>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0000"/>
  </numFmts>
  <fonts count="23"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name val="Calibri"/>
      <family val="2"/>
      <scheme val="minor"/>
    </font>
    <font>
      <b/>
      <sz val="12"/>
      <color theme="1"/>
      <name val="Calibri"/>
      <family val="2"/>
      <scheme val="minor"/>
    </font>
    <font>
      <b/>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0">
    <xf numFmtId="0" fontId="0" fillId="0" borderId="0"/>
    <xf numFmtId="0" fontId="2" fillId="0" borderId="0"/>
    <xf numFmtId="0" fontId="3" fillId="0" borderId="0"/>
    <xf numFmtId="0" fontId="7" fillId="0" borderId="0" applyNumberFormat="0" applyFill="0" applyBorder="0" applyAlignment="0" applyProtection="0"/>
    <xf numFmtId="0" fontId="8" fillId="0" borderId="9" applyNumberFormat="0" applyFill="0" applyAlignment="0" applyProtection="0"/>
    <xf numFmtId="0" fontId="9" fillId="0" borderId="10" applyNumberFormat="0" applyFill="0" applyAlignment="0" applyProtection="0"/>
    <xf numFmtId="0" fontId="10" fillId="0" borderId="11"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12" applyNumberFormat="0" applyAlignment="0" applyProtection="0"/>
    <xf numFmtId="0" fontId="15" fillId="9" borderId="13" applyNumberFormat="0" applyAlignment="0" applyProtection="0"/>
    <xf numFmtId="0" fontId="16" fillId="9" borderId="12" applyNumberFormat="0" applyAlignment="0" applyProtection="0"/>
    <xf numFmtId="0" fontId="17" fillId="0" borderId="14" applyNumberFormat="0" applyFill="0" applyAlignment="0" applyProtection="0"/>
    <xf numFmtId="0" fontId="18" fillId="10" borderId="1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7" applyNumberFormat="0" applyFill="0" applyAlignment="0" applyProtection="0"/>
    <xf numFmtId="0" fontId="2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2" fillId="35" borderId="0" applyNumberFormat="0" applyBorder="0" applyAlignment="0" applyProtection="0"/>
    <xf numFmtId="0" fontId="1" fillId="0" borderId="0"/>
    <xf numFmtId="0" fontId="1" fillId="11" borderId="16" applyNumberFormat="0" applyFont="0" applyAlignment="0" applyProtection="0"/>
    <xf numFmtId="0" fontId="1" fillId="0" borderId="0"/>
    <xf numFmtId="0" fontId="3" fillId="0" borderId="0"/>
    <xf numFmtId="0" fontId="1" fillId="0" borderId="0"/>
    <xf numFmtId="0" fontId="1" fillId="11" borderId="16" applyNumberFormat="0" applyFont="0" applyAlignment="0" applyProtection="0"/>
    <xf numFmtId="0" fontId="1" fillId="0" borderId="0"/>
  </cellStyleXfs>
  <cellXfs count="40">
    <xf numFmtId="0" fontId="0" fillId="0" borderId="0" xfId="0"/>
    <xf numFmtId="0" fontId="0" fillId="0" borderId="0" xfId="0" applyFill="1"/>
    <xf numFmtId="0" fontId="0" fillId="0" borderId="5" xfId="0" applyBorder="1"/>
    <xf numFmtId="0" fontId="0" fillId="0" borderId="7" xfId="0" applyFill="1" applyBorder="1"/>
    <xf numFmtId="0" fontId="5" fillId="0" borderId="0" xfId="0" applyFont="1"/>
    <xf numFmtId="0" fontId="5" fillId="0" borderId="1" xfId="0" applyFont="1" applyBorder="1"/>
    <xf numFmtId="0" fontId="5" fillId="0" borderId="3" xfId="0" applyFont="1" applyBorder="1"/>
    <xf numFmtId="0" fontId="5" fillId="0" borderId="0" xfId="0" applyFont="1" applyFill="1" applyBorder="1"/>
    <xf numFmtId="0" fontId="5" fillId="0" borderId="2" xfId="0" applyFont="1" applyFill="1" applyBorder="1"/>
    <xf numFmtId="0" fontId="5" fillId="0" borderId="4" xfId="0" applyFont="1" applyBorder="1"/>
    <xf numFmtId="0" fontId="5" fillId="0" borderId="5" xfId="0" applyFont="1" applyBorder="1"/>
    <xf numFmtId="0" fontId="0" fillId="0" borderId="6" xfId="0" applyFill="1" applyBorder="1"/>
    <xf numFmtId="0" fontId="5" fillId="0" borderId="8" xfId="0" applyFont="1" applyFill="1" applyBorder="1"/>
    <xf numFmtId="0" fontId="0" fillId="4" borderId="0" xfId="0" applyFill="1" applyProtection="1">
      <protection hidden="1"/>
    </xf>
    <xf numFmtId="0" fontId="0" fillId="0" borderId="0" xfId="0" applyProtection="1">
      <protection hidden="1"/>
    </xf>
    <xf numFmtId="0" fontId="5" fillId="0" borderId="0" xfId="0" applyFont="1" applyProtection="1">
      <protection hidden="1"/>
    </xf>
    <xf numFmtId="0" fontId="4" fillId="4" borderId="0" xfId="0" applyFont="1" applyFill="1" applyProtection="1">
      <protection hidden="1"/>
    </xf>
    <xf numFmtId="164" fontId="0" fillId="4" borderId="0" xfId="0" applyNumberFormat="1" applyFill="1" applyProtection="1">
      <protection hidden="1"/>
    </xf>
    <xf numFmtId="0" fontId="0" fillId="0" borderId="0" xfId="0" applyFill="1" applyProtection="1">
      <protection hidden="1"/>
    </xf>
    <xf numFmtId="0" fontId="3" fillId="4" borderId="0" xfId="2" applyFill="1" applyProtection="1">
      <protection hidden="1"/>
    </xf>
    <xf numFmtId="11" fontId="3" fillId="4" borderId="0" xfId="2" applyNumberFormat="1" applyFill="1" applyProtection="1">
      <protection hidden="1"/>
    </xf>
    <xf numFmtId="11" fontId="0" fillId="4" borderId="0" xfId="0" applyNumberFormat="1" applyFill="1" applyProtection="1">
      <protection hidden="1"/>
    </xf>
    <xf numFmtId="165" fontId="0" fillId="4" borderId="0" xfId="0" applyNumberFormat="1" applyFill="1" applyProtection="1">
      <protection hidden="1"/>
    </xf>
    <xf numFmtId="11" fontId="0" fillId="0" borderId="0" xfId="0" applyNumberFormat="1" applyProtection="1">
      <protection hidden="1"/>
    </xf>
    <xf numFmtId="0" fontId="5" fillId="2" borderId="8" xfId="0" applyFont="1" applyFill="1" applyBorder="1" applyProtection="1">
      <protection locked="0"/>
    </xf>
    <xf numFmtId="0" fontId="0" fillId="0" borderId="18" xfId="0" applyFill="1" applyBorder="1"/>
    <xf numFmtId="2" fontId="6" fillId="0" borderId="0" xfId="0" applyNumberFormat="1" applyFont="1" applyFill="1" applyBorder="1" applyAlignment="1" applyProtection="1">
      <protection hidden="1"/>
    </xf>
    <xf numFmtId="0" fontId="4" fillId="4" borderId="0" xfId="0" applyFont="1" applyFill="1"/>
    <xf numFmtId="0" fontId="0" fillId="0" borderId="7" xfId="0" applyBorder="1"/>
    <xf numFmtId="0" fontId="0" fillId="0" borderId="19" xfId="0" applyFill="1" applyBorder="1"/>
    <xf numFmtId="0" fontId="0" fillId="0" borderId="20" xfId="0" applyBorder="1"/>
    <xf numFmtId="0" fontId="0" fillId="0" borderId="21" xfId="0" applyBorder="1"/>
    <xf numFmtId="0" fontId="0" fillId="0" borderId="22" xfId="0" applyBorder="1"/>
    <xf numFmtId="0" fontId="0" fillId="0" borderId="0" xfId="0" applyProtection="1">
      <protection locked="0"/>
    </xf>
    <xf numFmtId="0" fontId="0" fillId="0" borderId="23" xfId="0" applyFill="1" applyBorder="1"/>
    <xf numFmtId="0" fontId="0" fillId="3" borderId="0" xfId="0" applyFill="1" applyBorder="1"/>
    <xf numFmtId="0" fontId="0" fillId="3" borderId="24" xfId="0" applyFill="1" applyBorder="1" applyAlignment="1">
      <alignment horizontal="center" vertical="top" wrapText="1"/>
    </xf>
    <xf numFmtId="0" fontId="0" fillId="3" borderId="7" xfId="0" applyFill="1" applyBorder="1" applyAlignment="1">
      <alignment horizontal="center" vertical="top" wrapText="1"/>
    </xf>
    <xf numFmtId="0" fontId="0" fillId="3" borderId="19" xfId="0" applyFill="1" applyBorder="1" applyAlignment="1">
      <alignment horizontal="center" vertical="center" wrapText="1"/>
    </xf>
    <xf numFmtId="0" fontId="0" fillId="3" borderId="7" xfId="0" applyFill="1" applyBorder="1" applyAlignment="1">
      <alignment horizontal="center" vertic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2"/>
    <cellStyle name="Normal 3" xfId="1"/>
    <cellStyle name="Normal 3 2" xfId="49"/>
    <cellStyle name="Normal 3 3" xfId="45"/>
    <cellStyle name="Normal 4" xfId="47"/>
    <cellStyle name="Normal 5" xfId="46"/>
    <cellStyle name="Normal 6" xfId="43"/>
    <cellStyle name="Note 2" xfId="48"/>
    <cellStyle name="Note 3" xfId="44"/>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200526</xdr:colOff>
      <xdr:row>2</xdr:row>
      <xdr:rowOff>50132</xdr:rowOff>
    </xdr:from>
    <xdr:ext cx="7258050" cy="1642373"/>
    <xdr:sp macro="" textlink="">
      <xdr:nvSpPr>
        <xdr:cNvPr id="6" name="TextBox 5"/>
        <xdr:cNvSpPr txBox="1"/>
      </xdr:nvSpPr>
      <xdr:spPr>
        <a:xfrm>
          <a:off x="21165552" y="451185"/>
          <a:ext cx="7258050" cy="16423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t>NOTE: This model was developed from 4 years of research conducted from 2008-2011 in mature Nonpareil almonds grown at four locations. The model was then validated</a:t>
          </a:r>
          <a:r>
            <a:rPr lang="en-US" sz="1100" baseline="0"/>
            <a:t> at six different almond orchards in 2012.  Results show an excellent  fit between leaf N concentrations predicted utilizing the model and those observed by subsequent leaf sampling. </a:t>
          </a:r>
        </a:p>
        <a:p>
          <a:pPr algn="ctr"/>
          <a:r>
            <a:rPr lang="en-US" sz="1100" baseline="0"/>
            <a:t>Two outputs are provided: </a:t>
          </a:r>
        </a:p>
        <a:p>
          <a:pPr algn="ctr"/>
          <a:r>
            <a:rPr lang="en-US" sz="1100" baseline="0"/>
            <a:t>1) Estimated leaf N in July</a:t>
          </a:r>
        </a:p>
        <a:p>
          <a:pPr algn="ctr"/>
          <a:r>
            <a:rPr lang="en-US" sz="1100" baseline="0"/>
            <a:t>2) Predicted percentage of trees in July that will meet or exceed the specified critical value.</a:t>
          </a:r>
        </a:p>
        <a:p>
          <a:pPr algn="ctr"/>
          <a:endParaRPr lang="en-US" sz="1100" baseline="0"/>
        </a:p>
        <a:p>
          <a:pPr algn="ctr"/>
          <a:r>
            <a:rPr lang="en-US" sz="1100"/>
            <a:t>The results generated utilizing this approach represent the best availabe model for  prediction of July  leaf N values.  Please note that results have not been validated under all conditions and hence must be used with care.</a:t>
          </a:r>
        </a:p>
      </xdr:txBody>
    </xdr:sp>
    <xdr:clientData/>
  </xdr:oneCellAnchor>
  <xdr:oneCellAnchor>
    <xdr:from>
      <xdr:col>15</xdr:col>
      <xdr:colOff>0</xdr:colOff>
      <xdr:row>13</xdr:row>
      <xdr:rowOff>0</xdr:rowOff>
    </xdr:from>
    <xdr:ext cx="4771189" cy="1334578"/>
    <xdr:sp macro="" textlink="">
      <xdr:nvSpPr>
        <xdr:cNvPr id="7" name="TextBox 6"/>
        <xdr:cNvSpPr txBox="1"/>
      </xdr:nvSpPr>
      <xdr:spPr>
        <a:xfrm>
          <a:off x="24323842" y="2626895"/>
          <a:ext cx="4771189" cy="133457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*Note: </a:t>
          </a:r>
        </a:p>
        <a:p>
          <a:r>
            <a:rPr lang="en-US" sz="1100"/>
            <a:t>1) For greatest accuracy leaves should be collected in mid-April from non-fruiting spur leaves</a:t>
          </a:r>
          <a:r>
            <a:rPr lang="en-US" sz="1100" baseline="0"/>
            <a:t> </a:t>
          </a:r>
          <a:r>
            <a:rPr lang="en-US" sz="1100" b="1" baseline="0"/>
            <a:t>and all elements listed at the left should be included.</a:t>
          </a:r>
          <a:endParaRPr lang="en-US" sz="1100" b="1"/>
        </a:p>
        <a:p>
          <a:r>
            <a:rPr lang="en-US" sz="1100"/>
            <a:t>2) If</a:t>
          </a:r>
          <a:r>
            <a:rPr lang="en-US" sz="1100" baseline="0"/>
            <a:t> value for any nutrient is missing please leave the cell empty.  </a:t>
          </a:r>
        </a:p>
        <a:p>
          <a:r>
            <a:rPr lang="en-US" sz="1100" baseline="0"/>
            <a:t>3)The program will automatically correct any values that are missing or contain nutrient concentrations that are indicative of contamination.</a:t>
          </a:r>
        </a:p>
      </xdr:txBody>
    </xdr:sp>
    <xdr:clientData/>
  </xdr:oneCellAnchor>
  <xdr:oneCellAnchor>
    <xdr:from>
      <xdr:col>15</xdr:col>
      <xdr:colOff>0</xdr:colOff>
      <xdr:row>21</xdr:row>
      <xdr:rowOff>0</xdr:rowOff>
    </xdr:from>
    <xdr:ext cx="4425950" cy="1196915"/>
    <xdr:sp macro="" textlink="">
      <xdr:nvSpPr>
        <xdr:cNvPr id="8" name="TextBox 7"/>
        <xdr:cNvSpPr txBox="1"/>
      </xdr:nvSpPr>
      <xdr:spPr>
        <a:xfrm>
          <a:off x="24323842" y="4241132"/>
          <a:ext cx="4425950" cy="119691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*Note: The currently accepted critical value for N in July in Almond is 2.2%.  This may be adjusted if you refer a lower N value to help minimize disease incidence.  Selection of higher critical values is not recommended.</a:t>
          </a:r>
        </a:p>
        <a:p>
          <a:r>
            <a:rPr lang="en-US" sz="1100"/>
            <a:t>This</a:t>
          </a:r>
          <a:r>
            <a:rPr lang="en-US" sz="1100" baseline="0"/>
            <a:t> data is used to estimate the percentage of trees in the region from which th esample were collected that will be above the CV in July based upon the spring values entered. </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5"/>
  <sheetViews>
    <sheetView tabSelected="1" zoomScale="95" zoomScaleNormal="95" zoomScalePageLayoutView="150" workbookViewId="0">
      <selection activeCell="A2" sqref="A2"/>
    </sheetView>
  </sheetViews>
  <sheetFormatPr defaultColWidth="8.8984375" defaultRowHeight="15.6" x14ac:dyDescent="0.3"/>
  <cols>
    <col min="4" max="4" width="10.19921875" customWidth="1"/>
    <col min="14" max="14" width="10.69921875" customWidth="1"/>
  </cols>
  <sheetData>
    <row r="1" spans="1:15" x14ac:dyDescent="0.3">
      <c r="A1" s="4" t="s">
        <v>93</v>
      </c>
      <c r="B1" s="4"/>
      <c r="C1" s="4"/>
      <c r="D1" s="4"/>
      <c r="E1" s="4"/>
    </row>
    <row r="3" spans="1:15" x14ac:dyDescent="0.3">
      <c r="A3" s="4" t="s">
        <v>86</v>
      </c>
      <c r="B3" s="1"/>
      <c r="C3" s="1"/>
    </row>
    <row r="4" spans="1:15" x14ac:dyDescent="0.3">
      <c r="A4" s="4" t="s">
        <v>87</v>
      </c>
      <c r="B4" s="1"/>
      <c r="C4" s="1"/>
    </row>
    <row r="5" spans="1:15" x14ac:dyDescent="0.3">
      <c r="A5" s="4" t="s">
        <v>92</v>
      </c>
    </row>
    <row r="6" spans="1:15" x14ac:dyDescent="0.3">
      <c r="A6" s="4"/>
    </row>
    <row r="7" spans="1:15" x14ac:dyDescent="0.3">
      <c r="A7" s="27" t="s">
        <v>112</v>
      </c>
      <c r="B7" s="27"/>
      <c r="C7" s="27"/>
      <c r="D7" s="27"/>
      <c r="E7" s="27"/>
    </row>
    <row r="8" spans="1:15" ht="16.2" thickBot="1" x14ac:dyDescent="0.35"/>
    <row r="9" spans="1:15" x14ac:dyDescent="0.3">
      <c r="B9" s="5" t="s">
        <v>95</v>
      </c>
      <c r="C9" s="8"/>
      <c r="D9" s="6"/>
    </row>
    <row r="10" spans="1:15" x14ac:dyDescent="0.3">
      <c r="B10" s="9" t="s">
        <v>96</v>
      </c>
      <c r="C10" s="7"/>
      <c r="D10" s="10"/>
    </row>
    <row r="11" spans="1:15" x14ac:dyDescent="0.3">
      <c r="B11" s="9"/>
      <c r="C11" s="7"/>
      <c r="D11" s="10"/>
    </row>
    <row r="12" spans="1:15" x14ac:dyDescent="0.3">
      <c r="B12" s="9" t="s">
        <v>18</v>
      </c>
      <c r="C12" s="7" t="s">
        <v>90</v>
      </c>
      <c r="D12" s="2"/>
    </row>
    <row r="13" spans="1:15" ht="16.5" customHeight="1" thickBot="1" x14ac:dyDescent="0.35">
      <c r="B13" s="12" t="s">
        <v>89</v>
      </c>
      <c r="C13" s="24">
        <v>2.2000000000000002</v>
      </c>
      <c r="D13" s="11"/>
      <c r="M13" s="35"/>
      <c r="N13" s="36" t="s">
        <v>111</v>
      </c>
    </row>
    <row r="14" spans="1:15" ht="16.5" customHeight="1" thickBot="1" x14ac:dyDescent="0.35">
      <c r="F14" s="30" t="s">
        <v>94</v>
      </c>
      <c r="G14" s="31"/>
      <c r="H14" s="31"/>
      <c r="I14" s="31"/>
      <c r="J14" s="31"/>
      <c r="K14" s="32"/>
      <c r="M14" s="38" t="s">
        <v>110</v>
      </c>
      <c r="N14" s="37"/>
    </row>
    <row r="15" spans="1:15" x14ac:dyDescent="0.3">
      <c r="A15" s="28" t="s">
        <v>98</v>
      </c>
      <c r="B15" s="3" t="s">
        <v>99</v>
      </c>
      <c r="C15" s="3" t="s">
        <v>100</v>
      </c>
      <c r="D15" s="3" t="s">
        <v>101</v>
      </c>
      <c r="E15" s="3" t="s">
        <v>102</v>
      </c>
      <c r="F15" s="29" t="s">
        <v>103</v>
      </c>
      <c r="G15" s="29" t="s">
        <v>105</v>
      </c>
      <c r="H15" s="29" t="s">
        <v>104</v>
      </c>
      <c r="I15" s="29" t="s">
        <v>106</v>
      </c>
      <c r="J15" s="29" t="s">
        <v>107</v>
      </c>
      <c r="K15" s="29" t="s">
        <v>108</v>
      </c>
      <c r="L15" s="34" t="s">
        <v>109</v>
      </c>
      <c r="M15" s="39"/>
      <c r="N15" s="37"/>
    </row>
    <row r="16" spans="1:15" x14ac:dyDescent="0.3">
      <c r="A16" s="33">
        <v>1</v>
      </c>
      <c r="B16" s="33"/>
      <c r="C16" s="33"/>
      <c r="D16" s="33"/>
      <c r="E16" s="33"/>
      <c r="F16" s="33"/>
      <c r="G16" s="33"/>
      <c r="H16" s="33"/>
      <c r="I16" s="33"/>
      <c r="J16" s="33"/>
      <c r="K16" s="33"/>
      <c r="L16" s="33"/>
      <c r="M16" t="str">
        <f>IF(SUM(B16:L16)&gt;0,'Calulations '!V10,"N.A.")</f>
        <v>N.A.</v>
      </c>
      <c r="N16" s="26" t="e">
        <f>IF($C$13&gt;0.1,100-((_xlfn.NORM.DIST($C$13,M16,0.1327057,TRUE))*100),"N.A.")</f>
        <v>#VALUE!</v>
      </c>
      <c r="O16" s="26"/>
    </row>
    <row r="17" spans="1:14" x14ac:dyDescent="0.3">
      <c r="A17" s="33">
        <v>2</v>
      </c>
      <c r="B17" s="33"/>
      <c r="C17" s="33"/>
      <c r="D17" s="33"/>
      <c r="E17" s="33"/>
      <c r="F17" s="33"/>
      <c r="G17" s="33"/>
      <c r="H17" s="33"/>
      <c r="I17" s="33"/>
      <c r="J17" s="33"/>
      <c r="K17" s="33"/>
      <c r="L17" s="33"/>
      <c r="M17" t="str">
        <f>IF(SUM(B17:L17)&gt;0,'Calulations '!V11,"N.A.")</f>
        <v>N.A.</v>
      </c>
      <c r="N17" s="26" t="e">
        <f t="shared" ref="N17:N80" si="0">IF($C$13&gt;0.1,100-((_xlfn.NORM.DIST($C$13,M17,0.1327057,TRUE))*100),"N.A.")</f>
        <v>#VALUE!</v>
      </c>
    </row>
    <row r="18" spans="1:14" x14ac:dyDescent="0.3">
      <c r="A18" s="33">
        <v>3</v>
      </c>
      <c r="B18" s="33"/>
      <c r="C18" s="33"/>
      <c r="D18" s="33"/>
      <c r="E18" s="33"/>
      <c r="F18" s="33"/>
      <c r="G18" s="33"/>
      <c r="H18" s="33"/>
      <c r="I18" s="33"/>
      <c r="J18" s="33"/>
      <c r="K18" s="33"/>
      <c r="L18" s="33"/>
      <c r="M18" t="str">
        <f>IF(SUM(B18:L18)&gt;0,'Calulations '!V12,"N.A.")</f>
        <v>N.A.</v>
      </c>
      <c r="N18" s="26" t="e">
        <f>IF($C$13&gt;0.1,100-((_xlfn.NORM.DIST($C$13,M18,0.1327057,TRUE))*100),"N.A.")</f>
        <v>#VALUE!</v>
      </c>
    </row>
    <row r="19" spans="1:14" x14ac:dyDescent="0.3">
      <c r="A19" s="33">
        <v>4</v>
      </c>
      <c r="B19" s="33"/>
      <c r="C19" s="33"/>
      <c r="D19" s="33"/>
      <c r="E19" s="33"/>
      <c r="F19" s="33"/>
      <c r="G19" s="33"/>
      <c r="H19" s="33"/>
      <c r="I19" s="33"/>
      <c r="J19" s="33"/>
      <c r="K19" s="33"/>
      <c r="L19" s="33"/>
      <c r="M19" t="str">
        <f>IF(SUM(B19:L19)&gt;0,'Calulations '!V13,"N.A.")</f>
        <v>N.A.</v>
      </c>
      <c r="N19" s="26" t="e">
        <f t="shared" si="0"/>
        <v>#VALUE!</v>
      </c>
    </row>
    <row r="20" spans="1:14" x14ac:dyDescent="0.3">
      <c r="A20" s="33">
        <v>5</v>
      </c>
      <c r="B20" s="33"/>
      <c r="C20" s="33"/>
      <c r="D20" s="33"/>
      <c r="E20" s="33"/>
      <c r="F20" s="33"/>
      <c r="G20" s="33"/>
      <c r="H20" s="33"/>
      <c r="I20" s="33"/>
      <c r="J20" s="33"/>
      <c r="K20" s="33"/>
      <c r="L20" s="33"/>
      <c r="M20" t="str">
        <f>IF(SUM(B20:L20)&gt;0,'Calulations '!V14,"N.A.")</f>
        <v>N.A.</v>
      </c>
      <c r="N20" s="26" t="e">
        <f t="shared" si="0"/>
        <v>#VALUE!</v>
      </c>
    </row>
    <row r="21" spans="1:14" x14ac:dyDescent="0.3">
      <c r="A21" s="33">
        <v>6</v>
      </c>
      <c r="B21" s="33"/>
      <c r="C21" s="33"/>
      <c r="D21" s="33"/>
      <c r="E21" s="33"/>
      <c r="F21" s="33"/>
      <c r="G21" s="33"/>
      <c r="H21" s="33"/>
      <c r="I21" s="33"/>
      <c r="J21" s="33"/>
      <c r="K21" s="33"/>
      <c r="L21" s="33"/>
      <c r="M21" t="str">
        <f>IF(SUM(B21:L21)&gt;0,'Calulations '!V15,"N.A.")</f>
        <v>N.A.</v>
      </c>
      <c r="N21" s="26" t="e">
        <f t="shared" si="0"/>
        <v>#VALUE!</v>
      </c>
    </row>
    <row r="22" spans="1:14" x14ac:dyDescent="0.3">
      <c r="A22" s="33">
        <v>7</v>
      </c>
      <c r="B22" s="33"/>
      <c r="C22" s="33"/>
      <c r="D22" s="33"/>
      <c r="E22" s="33"/>
      <c r="F22" s="33"/>
      <c r="G22" s="33"/>
      <c r="H22" s="33"/>
      <c r="I22" s="33"/>
      <c r="J22" s="33"/>
      <c r="K22" s="33"/>
      <c r="L22" s="33"/>
      <c r="M22" t="str">
        <f>IF(SUM(B22:L22)&gt;0,'Calulations '!V16,"N.A.")</f>
        <v>N.A.</v>
      </c>
      <c r="N22" s="26" t="e">
        <f t="shared" si="0"/>
        <v>#VALUE!</v>
      </c>
    </row>
    <row r="23" spans="1:14" x14ac:dyDescent="0.3">
      <c r="A23" s="33">
        <v>8</v>
      </c>
      <c r="B23" s="33"/>
      <c r="C23" s="33"/>
      <c r="D23" s="33"/>
      <c r="E23" s="33"/>
      <c r="F23" s="33"/>
      <c r="G23" s="33"/>
      <c r="H23" s="33"/>
      <c r="I23" s="33"/>
      <c r="J23" s="33"/>
      <c r="K23" s="33"/>
      <c r="L23" s="33"/>
      <c r="M23" t="str">
        <f>IF(SUM(B23:L23)&gt;0,'Calulations '!V17,"N.A.")</f>
        <v>N.A.</v>
      </c>
      <c r="N23" s="26" t="e">
        <f t="shared" si="0"/>
        <v>#VALUE!</v>
      </c>
    </row>
    <row r="24" spans="1:14" x14ac:dyDescent="0.3">
      <c r="A24" s="33">
        <v>9</v>
      </c>
      <c r="B24" s="33"/>
      <c r="C24" s="33"/>
      <c r="D24" s="33"/>
      <c r="E24" s="33"/>
      <c r="F24" s="33"/>
      <c r="G24" s="33"/>
      <c r="H24" s="33"/>
      <c r="I24" s="33"/>
      <c r="J24" s="33"/>
      <c r="K24" s="33"/>
      <c r="L24" s="33"/>
      <c r="M24" t="str">
        <f>IF(SUM(B24:L24)&gt;0,'Calulations '!V18,"N.A.")</f>
        <v>N.A.</v>
      </c>
      <c r="N24" s="26" t="e">
        <f t="shared" si="0"/>
        <v>#VALUE!</v>
      </c>
    </row>
    <row r="25" spans="1:14" x14ac:dyDescent="0.3">
      <c r="A25" s="33">
        <v>10</v>
      </c>
      <c r="B25" s="33"/>
      <c r="C25" s="33"/>
      <c r="D25" s="33"/>
      <c r="E25" s="33"/>
      <c r="F25" s="33"/>
      <c r="G25" s="33"/>
      <c r="H25" s="33"/>
      <c r="I25" s="33"/>
      <c r="J25" s="33"/>
      <c r="K25" s="33"/>
      <c r="L25" s="33"/>
      <c r="M25" t="str">
        <f>IF(SUM(B25:L25)&gt;0,'Calulations '!V19,"N.A.")</f>
        <v>N.A.</v>
      </c>
      <c r="N25" s="26" t="e">
        <f t="shared" si="0"/>
        <v>#VALUE!</v>
      </c>
    </row>
    <row r="26" spans="1:14" x14ac:dyDescent="0.3">
      <c r="A26" s="33">
        <v>11</v>
      </c>
      <c r="B26" s="33"/>
      <c r="C26" s="33"/>
      <c r="D26" s="33"/>
      <c r="E26" s="33"/>
      <c r="F26" s="33"/>
      <c r="G26" s="33"/>
      <c r="H26" s="33"/>
      <c r="I26" s="33"/>
      <c r="J26" s="33"/>
      <c r="K26" s="33"/>
      <c r="L26" s="33"/>
      <c r="M26" t="str">
        <f>IF(SUM(B26:L26)&gt;0,'Calulations '!V20,"N.A.")</f>
        <v>N.A.</v>
      </c>
      <c r="N26" s="26" t="e">
        <f t="shared" si="0"/>
        <v>#VALUE!</v>
      </c>
    </row>
    <row r="27" spans="1:14" x14ac:dyDescent="0.3">
      <c r="A27" s="33">
        <v>12</v>
      </c>
      <c r="B27" s="33"/>
      <c r="C27" s="33"/>
      <c r="D27" s="33"/>
      <c r="E27" s="33"/>
      <c r="F27" s="33"/>
      <c r="G27" s="33"/>
      <c r="H27" s="33"/>
      <c r="I27" s="33"/>
      <c r="J27" s="33"/>
      <c r="K27" s="33"/>
      <c r="L27" s="33"/>
      <c r="M27" t="str">
        <f>IF(SUM(B27:L27)&gt;0,'Calulations '!V21,"N.A.")</f>
        <v>N.A.</v>
      </c>
      <c r="N27" s="26" t="e">
        <f t="shared" si="0"/>
        <v>#VALUE!</v>
      </c>
    </row>
    <row r="28" spans="1:14" x14ac:dyDescent="0.3">
      <c r="A28" s="33">
        <v>13</v>
      </c>
      <c r="B28" s="33"/>
      <c r="C28" s="33"/>
      <c r="D28" s="33"/>
      <c r="E28" s="33"/>
      <c r="F28" s="33"/>
      <c r="G28" s="33"/>
      <c r="H28" s="33"/>
      <c r="I28" s="33"/>
      <c r="J28" s="33"/>
      <c r="K28" s="33"/>
      <c r="L28" s="33"/>
      <c r="M28" t="str">
        <f>IF(SUM(B28:L28)&gt;0,'Calulations '!V22,"N.A.")</f>
        <v>N.A.</v>
      </c>
      <c r="N28" s="26" t="e">
        <f t="shared" si="0"/>
        <v>#VALUE!</v>
      </c>
    </row>
    <row r="29" spans="1:14" x14ac:dyDescent="0.3">
      <c r="A29" s="33">
        <v>14</v>
      </c>
      <c r="B29" s="33"/>
      <c r="C29" s="33"/>
      <c r="D29" s="33"/>
      <c r="E29" s="33"/>
      <c r="F29" s="33"/>
      <c r="G29" s="33"/>
      <c r="H29" s="33"/>
      <c r="I29" s="33"/>
      <c r="J29" s="33"/>
      <c r="K29" s="33"/>
      <c r="L29" s="33"/>
      <c r="M29" t="str">
        <f>IF(SUM(B29:L29)&gt;0,'Calulations '!V23,"N.A.")</f>
        <v>N.A.</v>
      </c>
      <c r="N29" s="26" t="e">
        <f t="shared" si="0"/>
        <v>#VALUE!</v>
      </c>
    </row>
    <row r="30" spans="1:14" x14ac:dyDescent="0.3">
      <c r="A30" s="33">
        <v>15</v>
      </c>
      <c r="B30" s="33"/>
      <c r="C30" s="33"/>
      <c r="D30" s="33"/>
      <c r="E30" s="33"/>
      <c r="F30" s="33"/>
      <c r="G30" s="33"/>
      <c r="H30" s="33"/>
      <c r="I30" s="33"/>
      <c r="J30" s="33"/>
      <c r="K30" s="33"/>
      <c r="L30" s="33"/>
      <c r="M30" t="str">
        <f>IF(SUM(B30:L30)&gt;0,'Calulations '!V24,"N.A.")</f>
        <v>N.A.</v>
      </c>
      <c r="N30" s="26" t="e">
        <f t="shared" si="0"/>
        <v>#VALUE!</v>
      </c>
    </row>
    <row r="31" spans="1:14" x14ac:dyDescent="0.3">
      <c r="A31" s="33">
        <v>16</v>
      </c>
      <c r="B31" s="33"/>
      <c r="C31" s="33"/>
      <c r="D31" s="33"/>
      <c r="E31" s="33"/>
      <c r="F31" s="33"/>
      <c r="G31" s="33"/>
      <c r="H31" s="33"/>
      <c r="I31" s="33"/>
      <c r="J31" s="33"/>
      <c r="K31" s="33"/>
      <c r="L31" s="33"/>
      <c r="M31" t="str">
        <f>IF(SUM(B31:L31)&gt;0,'Calulations '!V25,"N.A.")</f>
        <v>N.A.</v>
      </c>
      <c r="N31" s="26" t="e">
        <f t="shared" si="0"/>
        <v>#VALUE!</v>
      </c>
    </row>
    <row r="32" spans="1:14" x14ac:dyDescent="0.3">
      <c r="A32" s="33">
        <v>17</v>
      </c>
      <c r="B32" s="33"/>
      <c r="C32" s="33"/>
      <c r="D32" s="33"/>
      <c r="E32" s="33"/>
      <c r="F32" s="33"/>
      <c r="G32" s="33"/>
      <c r="H32" s="33"/>
      <c r="I32" s="33"/>
      <c r="J32" s="33"/>
      <c r="K32" s="33"/>
      <c r="L32" s="33"/>
      <c r="M32" t="str">
        <f>IF(SUM(B32:L32)&gt;0,'Calulations '!V26,"N.A.")</f>
        <v>N.A.</v>
      </c>
      <c r="N32" s="26" t="e">
        <f t="shared" si="0"/>
        <v>#VALUE!</v>
      </c>
    </row>
    <row r="33" spans="1:14" x14ac:dyDescent="0.3">
      <c r="A33" s="33">
        <v>18</v>
      </c>
      <c r="B33" s="33"/>
      <c r="C33" s="33"/>
      <c r="D33" s="33"/>
      <c r="E33" s="33"/>
      <c r="F33" s="33"/>
      <c r="G33" s="33"/>
      <c r="H33" s="33"/>
      <c r="I33" s="33"/>
      <c r="J33" s="33"/>
      <c r="K33" s="33"/>
      <c r="L33" s="33"/>
      <c r="M33" t="str">
        <f>IF(SUM(B33:L33)&gt;0,'Calulations '!V27,"N.A.")</f>
        <v>N.A.</v>
      </c>
      <c r="N33" s="26" t="e">
        <f t="shared" si="0"/>
        <v>#VALUE!</v>
      </c>
    </row>
    <row r="34" spans="1:14" x14ac:dyDescent="0.3">
      <c r="A34" s="33">
        <v>19</v>
      </c>
      <c r="B34" s="33"/>
      <c r="C34" s="33"/>
      <c r="D34" s="33"/>
      <c r="E34" s="33"/>
      <c r="F34" s="33"/>
      <c r="G34" s="33"/>
      <c r="H34" s="33"/>
      <c r="I34" s="33"/>
      <c r="J34" s="33"/>
      <c r="K34" s="33"/>
      <c r="L34" s="33"/>
      <c r="M34" t="str">
        <f>IF(SUM(B34:L34)&gt;0,'Calulations '!V28,"N.A.")</f>
        <v>N.A.</v>
      </c>
      <c r="N34" s="26" t="e">
        <f t="shared" si="0"/>
        <v>#VALUE!</v>
      </c>
    </row>
    <row r="35" spans="1:14" x14ac:dyDescent="0.3">
      <c r="A35" s="33">
        <v>20</v>
      </c>
      <c r="B35" s="33"/>
      <c r="C35" s="33"/>
      <c r="D35" s="33"/>
      <c r="E35" s="33"/>
      <c r="F35" s="33"/>
      <c r="G35" s="33"/>
      <c r="H35" s="33"/>
      <c r="I35" s="33"/>
      <c r="J35" s="33"/>
      <c r="K35" s="33"/>
      <c r="L35" s="33"/>
      <c r="M35" t="str">
        <f>IF(SUM(B35:L35)&gt;0,'Calulations '!V29,"N.A.")</f>
        <v>N.A.</v>
      </c>
      <c r="N35" s="26" t="e">
        <f t="shared" si="0"/>
        <v>#VALUE!</v>
      </c>
    </row>
    <row r="36" spans="1:14" x14ac:dyDescent="0.3">
      <c r="A36" s="33">
        <v>21</v>
      </c>
      <c r="B36" s="33"/>
      <c r="C36" s="33"/>
      <c r="D36" s="33"/>
      <c r="E36" s="33"/>
      <c r="F36" s="33"/>
      <c r="G36" s="33"/>
      <c r="H36" s="33"/>
      <c r="I36" s="33"/>
      <c r="J36" s="33"/>
      <c r="K36" s="33"/>
      <c r="L36" s="33"/>
      <c r="M36" t="str">
        <f>IF(SUM(B36:L36)&gt;0,'Calulations '!V30,"N.A.")</f>
        <v>N.A.</v>
      </c>
      <c r="N36" s="26" t="e">
        <f t="shared" si="0"/>
        <v>#VALUE!</v>
      </c>
    </row>
    <row r="37" spans="1:14" x14ac:dyDescent="0.3">
      <c r="A37" s="33">
        <v>22</v>
      </c>
      <c r="B37" s="33"/>
      <c r="C37" s="33"/>
      <c r="D37" s="33"/>
      <c r="E37" s="33"/>
      <c r="F37" s="33"/>
      <c r="G37" s="33"/>
      <c r="H37" s="33"/>
      <c r="I37" s="33"/>
      <c r="J37" s="33"/>
      <c r="K37" s="33"/>
      <c r="L37" s="33"/>
      <c r="M37" t="str">
        <f>IF(SUM(B37:L37)&gt;0,'Calulations '!V31,"N.A.")</f>
        <v>N.A.</v>
      </c>
      <c r="N37" s="26" t="e">
        <f t="shared" si="0"/>
        <v>#VALUE!</v>
      </c>
    </row>
    <row r="38" spans="1:14" x14ac:dyDescent="0.3">
      <c r="A38" s="33">
        <v>23</v>
      </c>
      <c r="B38" s="33"/>
      <c r="C38" s="33"/>
      <c r="D38" s="33"/>
      <c r="E38" s="33"/>
      <c r="F38" s="33"/>
      <c r="G38" s="33"/>
      <c r="H38" s="33"/>
      <c r="I38" s="33"/>
      <c r="J38" s="33"/>
      <c r="K38" s="33"/>
      <c r="L38" s="33"/>
      <c r="M38" t="str">
        <f>IF(SUM(B38:L38)&gt;0,'Calulations '!V32,"N.A.")</f>
        <v>N.A.</v>
      </c>
      <c r="N38" s="26" t="e">
        <f t="shared" si="0"/>
        <v>#VALUE!</v>
      </c>
    </row>
    <row r="39" spans="1:14" x14ac:dyDescent="0.3">
      <c r="A39" s="33">
        <v>24</v>
      </c>
      <c r="B39" s="33"/>
      <c r="C39" s="33"/>
      <c r="D39" s="33"/>
      <c r="E39" s="33"/>
      <c r="F39" s="33"/>
      <c r="G39" s="33"/>
      <c r="H39" s="33"/>
      <c r="I39" s="33"/>
      <c r="J39" s="33"/>
      <c r="K39" s="33"/>
      <c r="L39" s="33"/>
      <c r="M39" t="str">
        <f>IF(SUM(B39:L39)&gt;0,'Calulations '!V33,"N.A.")</f>
        <v>N.A.</v>
      </c>
      <c r="N39" s="26" t="e">
        <f t="shared" si="0"/>
        <v>#VALUE!</v>
      </c>
    </row>
    <row r="40" spans="1:14" x14ac:dyDescent="0.3">
      <c r="A40" s="33">
        <v>25</v>
      </c>
      <c r="B40" s="33"/>
      <c r="C40" s="33"/>
      <c r="D40" s="33"/>
      <c r="E40" s="33"/>
      <c r="F40" s="33"/>
      <c r="G40" s="33"/>
      <c r="H40" s="33"/>
      <c r="I40" s="33"/>
      <c r="J40" s="33"/>
      <c r="K40" s="33"/>
      <c r="L40" s="33"/>
      <c r="M40" t="str">
        <f>IF(SUM(B40:L40)&gt;0,'Calulations '!V34,"N.A.")</f>
        <v>N.A.</v>
      </c>
      <c r="N40" s="26" t="e">
        <f t="shared" si="0"/>
        <v>#VALUE!</v>
      </c>
    </row>
    <row r="41" spans="1:14" x14ac:dyDescent="0.3">
      <c r="A41" s="33">
        <v>26</v>
      </c>
      <c r="B41" s="33"/>
      <c r="C41" s="33"/>
      <c r="D41" s="33"/>
      <c r="E41" s="33"/>
      <c r="F41" s="33"/>
      <c r="G41" s="33"/>
      <c r="H41" s="33"/>
      <c r="I41" s="33"/>
      <c r="J41" s="33"/>
      <c r="K41" s="33"/>
      <c r="L41" s="33"/>
      <c r="M41" t="str">
        <f>IF(SUM(B41:L41)&gt;0,'Calulations '!V35,"N.A.")</f>
        <v>N.A.</v>
      </c>
      <c r="N41" s="26" t="e">
        <f t="shared" si="0"/>
        <v>#VALUE!</v>
      </c>
    </row>
    <row r="42" spans="1:14" x14ac:dyDescent="0.3">
      <c r="A42" s="33">
        <v>27</v>
      </c>
      <c r="B42" s="33"/>
      <c r="C42" s="33"/>
      <c r="D42" s="33"/>
      <c r="E42" s="33"/>
      <c r="F42" s="33"/>
      <c r="G42" s="33"/>
      <c r="H42" s="33"/>
      <c r="I42" s="33"/>
      <c r="J42" s="33"/>
      <c r="K42" s="33"/>
      <c r="L42" s="33"/>
      <c r="M42" t="str">
        <f>IF(SUM(B42:L42)&gt;0,'Calulations '!V36,"N.A.")</f>
        <v>N.A.</v>
      </c>
      <c r="N42" s="26" t="e">
        <f t="shared" si="0"/>
        <v>#VALUE!</v>
      </c>
    </row>
    <row r="43" spans="1:14" x14ac:dyDescent="0.3">
      <c r="A43" s="33">
        <v>28</v>
      </c>
      <c r="B43" s="33"/>
      <c r="C43" s="33"/>
      <c r="D43" s="33"/>
      <c r="E43" s="33"/>
      <c r="F43" s="33"/>
      <c r="G43" s="33"/>
      <c r="H43" s="33"/>
      <c r="I43" s="33"/>
      <c r="J43" s="33"/>
      <c r="K43" s="33"/>
      <c r="L43" s="33"/>
      <c r="M43" t="str">
        <f>IF(SUM(B43:L43)&gt;0,'Calulations '!V37,"N.A.")</f>
        <v>N.A.</v>
      </c>
      <c r="N43" s="26" t="e">
        <f t="shared" si="0"/>
        <v>#VALUE!</v>
      </c>
    </row>
    <row r="44" spans="1:14" x14ac:dyDescent="0.3">
      <c r="A44" s="33">
        <v>29</v>
      </c>
      <c r="B44" s="33"/>
      <c r="C44" s="33"/>
      <c r="D44" s="33"/>
      <c r="E44" s="33"/>
      <c r="F44" s="33"/>
      <c r="G44" s="33"/>
      <c r="H44" s="33"/>
      <c r="I44" s="33"/>
      <c r="J44" s="33"/>
      <c r="K44" s="33"/>
      <c r="L44" s="33"/>
      <c r="M44" t="str">
        <f>IF(SUM(B44:L44)&gt;0,'Calulations '!V38,"N.A.")</f>
        <v>N.A.</v>
      </c>
      <c r="N44" s="26" t="e">
        <f t="shared" si="0"/>
        <v>#VALUE!</v>
      </c>
    </row>
    <row r="45" spans="1:14" x14ac:dyDescent="0.3">
      <c r="A45" s="33">
        <v>30</v>
      </c>
      <c r="B45" s="33"/>
      <c r="C45" s="33"/>
      <c r="D45" s="33"/>
      <c r="E45" s="33"/>
      <c r="F45" s="33"/>
      <c r="G45" s="33"/>
      <c r="H45" s="33"/>
      <c r="I45" s="33"/>
      <c r="J45" s="33"/>
      <c r="K45" s="33"/>
      <c r="L45" s="33"/>
      <c r="M45" t="str">
        <f>IF(SUM(B45:L45)&gt;0,'Calulations '!V39,"N.A.")</f>
        <v>N.A.</v>
      </c>
      <c r="N45" s="26" t="e">
        <f t="shared" si="0"/>
        <v>#VALUE!</v>
      </c>
    </row>
    <row r="46" spans="1:14" x14ac:dyDescent="0.3">
      <c r="A46" s="33">
        <v>31</v>
      </c>
      <c r="B46" s="33"/>
      <c r="C46" s="33"/>
      <c r="D46" s="33"/>
      <c r="E46" s="33"/>
      <c r="F46" s="33"/>
      <c r="G46" s="33"/>
      <c r="H46" s="33"/>
      <c r="I46" s="33"/>
      <c r="J46" s="33"/>
      <c r="K46" s="33"/>
      <c r="L46" s="33"/>
      <c r="M46" t="str">
        <f>IF(SUM(B46:L46)&gt;0,'Calulations '!V40,"N.A.")</f>
        <v>N.A.</v>
      </c>
      <c r="N46" s="26" t="e">
        <f t="shared" si="0"/>
        <v>#VALUE!</v>
      </c>
    </row>
    <row r="47" spans="1:14" x14ac:dyDescent="0.3">
      <c r="A47" s="33">
        <v>32</v>
      </c>
      <c r="B47" s="33"/>
      <c r="C47" s="33"/>
      <c r="D47" s="33"/>
      <c r="E47" s="33"/>
      <c r="F47" s="33"/>
      <c r="G47" s="33"/>
      <c r="H47" s="33"/>
      <c r="I47" s="33"/>
      <c r="J47" s="33"/>
      <c r="K47" s="33"/>
      <c r="L47" s="33"/>
      <c r="M47" t="str">
        <f>IF(SUM(B47:L47)&gt;0,'Calulations '!V41,"N.A.")</f>
        <v>N.A.</v>
      </c>
      <c r="N47" s="26" t="e">
        <f t="shared" si="0"/>
        <v>#VALUE!</v>
      </c>
    </row>
    <row r="48" spans="1:14" x14ac:dyDescent="0.3">
      <c r="A48" s="33">
        <v>33</v>
      </c>
      <c r="B48" s="33"/>
      <c r="C48" s="33"/>
      <c r="D48" s="33"/>
      <c r="E48" s="33"/>
      <c r="F48" s="33"/>
      <c r="G48" s="33"/>
      <c r="H48" s="33"/>
      <c r="I48" s="33"/>
      <c r="J48" s="33"/>
      <c r="K48" s="33"/>
      <c r="L48" s="33"/>
      <c r="M48" t="str">
        <f>IF(SUM(B48:L48)&gt;0,'Calulations '!V42,"N.A.")</f>
        <v>N.A.</v>
      </c>
      <c r="N48" s="26" t="e">
        <f t="shared" si="0"/>
        <v>#VALUE!</v>
      </c>
    </row>
    <row r="49" spans="1:14" x14ac:dyDescent="0.3">
      <c r="A49" s="33">
        <v>34</v>
      </c>
      <c r="B49" s="33"/>
      <c r="C49" s="33"/>
      <c r="D49" s="33"/>
      <c r="E49" s="33"/>
      <c r="F49" s="33"/>
      <c r="G49" s="33"/>
      <c r="H49" s="33"/>
      <c r="I49" s="33"/>
      <c r="J49" s="33"/>
      <c r="K49" s="33"/>
      <c r="L49" s="33"/>
      <c r="M49" t="str">
        <f>IF(SUM(B49:L49)&gt;0,'Calulations '!V43,"N.A.")</f>
        <v>N.A.</v>
      </c>
      <c r="N49" s="26" t="e">
        <f t="shared" si="0"/>
        <v>#VALUE!</v>
      </c>
    </row>
    <row r="50" spans="1:14" x14ac:dyDescent="0.3">
      <c r="A50" s="33">
        <v>35</v>
      </c>
      <c r="B50" s="33"/>
      <c r="C50" s="33"/>
      <c r="D50" s="33"/>
      <c r="E50" s="33"/>
      <c r="F50" s="33"/>
      <c r="G50" s="33"/>
      <c r="H50" s="33"/>
      <c r="I50" s="33"/>
      <c r="J50" s="33"/>
      <c r="K50" s="33"/>
      <c r="L50" s="33"/>
      <c r="M50" t="str">
        <f>IF(SUM(B50:L50)&gt;0,'Calulations '!V44,"N.A.")</f>
        <v>N.A.</v>
      </c>
      <c r="N50" s="26" t="e">
        <f t="shared" si="0"/>
        <v>#VALUE!</v>
      </c>
    </row>
    <row r="51" spans="1:14" x14ac:dyDescent="0.3">
      <c r="A51" s="33">
        <v>36</v>
      </c>
      <c r="B51" s="33"/>
      <c r="C51" s="33"/>
      <c r="D51" s="33"/>
      <c r="E51" s="33"/>
      <c r="F51" s="33"/>
      <c r="G51" s="33"/>
      <c r="H51" s="33"/>
      <c r="I51" s="33"/>
      <c r="J51" s="33"/>
      <c r="K51" s="33"/>
      <c r="L51" s="33"/>
      <c r="M51" t="str">
        <f>IF(SUM(B51:L51)&gt;0,'Calulations '!V45,"N.A.")</f>
        <v>N.A.</v>
      </c>
      <c r="N51" s="26" t="e">
        <f t="shared" si="0"/>
        <v>#VALUE!</v>
      </c>
    </row>
    <row r="52" spans="1:14" x14ac:dyDescent="0.3">
      <c r="A52" s="33">
        <v>37</v>
      </c>
      <c r="B52" s="33"/>
      <c r="C52" s="33"/>
      <c r="D52" s="33"/>
      <c r="E52" s="33"/>
      <c r="F52" s="33"/>
      <c r="G52" s="33"/>
      <c r="H52" s="33"/>
      <c r="I52" s="33"/>
      <c r="J52" s="33"/>
      <c r="K52" s="33"/>
      <c r="L52" s="33"/>
      <c r="M52" t="str">
        <f>IF(SUM(B52:L52)&gt;0,'Calulations '!V46,"N.A.")</f>
        <v>N.A.</v>
      </c>
      <c r="N52" s="26" t="e">
        <f t="shared" si="0"/>
        <v>#VALUE!</v>
      </c>
    </row>
    <row r="53" spans="1:14" x14ac:dyDescent="0.3">
      <c r="A53" s="33">
        <v>38</v>
      </c>
      <c r="B53" s="33"/>
      <c r="C53" s="33"/>
      <c r="D53" s="33"/>
      <c r="E53" s="33"/>
      <c r="F53" s="33"/>
      <c r="G53" s="33"/>
      <c r="H53" s="33"/>
      <c r="I53" s="33"/>
      <c r="J53" s="33"/>
      <c r="K53" s="33"/>
      <c r="L53" s="33"/>
      <c r="M53" t="str">
        <f>IF(SUM(B53:L53)&gt;0,'Calulations '!V47,"N.A.")</f>
        <v>N.A.</v>
      </c>
      <c r="N53" s="26" t="e">
        <f t="shared" si="0"/>
        <v>#VALUE!</v>
      </c>
    </row>
    <row r="54" spans="1:14" x14ac:dyDescent="0.3">
      <c r="A54" s="33">
        <v>39</v>
      </c>
      <c r="B54" s="33"/>
      <c r="C54" s="33"/>
      <c r="D54" s="33"/>
      <c r="E54" s="33"/>
      <c r="F54" s="33"/>
      <c r="G54" s="33"/>
      <c r="H54" s="33"/>
      <c r="I54" s="33"/>
      <c r="J54" s="33"/>
      <c r="K54" s="33"/>
      <c r="L54" s="33"/>
      <c r="M54" t="str">
        <f>IF(SUM(B54:L54)&gt;0,'Calulations '!V48,"N.A.")</f>
        <v>N.A.</v>
      </c>
      <c r="N54" s="26" t="e">
        <f t="shared" si="0"/>
        <v>#VALUE!</v>
      </c>
    </row>
    <row r="55" spans="1:14" x14ac:dyDescent="0.3">
      <c r="A55" s="33">
        <v>40</v>
      </c>
      <c r="B55" s="33"/>
      <c r="C55" s="33"/>
      <c r="D55" s="33"/>
      <c r="E55" s="33"/>
      <c r="F55" s="33"/>
      <c r="G55" s="33"/>
      <c r="H55" s="33"/>
      <c r="I55" s="33"/>
      <c r="J55" s="33"/>
      <c r="K55" s="33"/>
      <c r="L55" s="33"/>
      <c r="M55" t="str">
        <f>IF(SUM(B55:L55)&gt;0,'Calulations '!V49,"N.A.")</f>
        <v>N.A.</v>
      </c>
      <c r="N55" s="26" t="e">
        <f t="shared" si="0"/>
        <v>#VALUE!</v>
      </c>
    </row>
    <row r="56" spans="1:14" x14ac:dyDescent="0.3">
      <c r="A56" s="33">
        <v>41</v>
      </c>
      <c r="B56" s="33"/>
      <c r="C56" s="33"/>
      <c r="D56" s="33"/>
      <c r="E56" s="33"/>
      <c r="F56" s="33"/>
      <c r="G56" s="33"/>
      <c r="H56" s="33"/>
      <c r="I56" s="33"/>
      <c r="J56" s="33"/>
      <c r="K56" s="33"/>
      <c r="L56" s="33"/>
      <c r="M56" t="str">
        <f>IF(SUM(B56:L56)&gt;0,'Calulations '!V50,"N.A.")</f>
        <v>N.A.</v>
      </c>
      <c r="N56" s="26" t="e">
        <f t="shared" si="0"/>
        <v>#VALUE!</v>
      </c>
    </row>
    <row r="57" spans="1:14" x14ac:dyDescent="0.3">
      <c r="A57" s="33">
        <v>42</v>
      </c>
      <c r="B57" s="33"/>
      <c r="C57" s="33"/>
      <c r="D57" s="33"/>
      <c r="E57" s="33"/>
      <c r="F57" s="33"/>
      <c r="G57" s="33"/>
      <c r="H57" s="33"/>
      <c r="I57" s="33"/>
      <c r="J57" s="33"/>
      <c r="K57" s="33"/>
      <c r="L57" s="33"/>
      <c r="M57" t="str">
        <f>IF(SUM(B57:L57)&gt;0,'Calulations '!V51,"N.A.")</f>
        <v>N.A.</v>
      </c>
      <c r="N57" s="26" t="e">
        <f t="shared" si="0"/>
        <v>#VALUE!</v>
      </c>
    </row>
    <row r="58" spans="1:14" x14ac:dyDescent="0.3">
      <c r="A58" s="33">
        <v>43</v>
      </c>
      <c r="B58" s="33"/>
      <c r="C58" s="33"/>
      <c r="D58" s="33"/>
      <c r="E58" s="33"/>
      <c r="F58" s="33"/>
      <c r="G58" s="33"/>
      <c r="H58" s="33"/>
      <c r="I58" s="33"/>
      <c r="J58" s="33"/>
      <c r="K58" s="33"/>
      <c r="L58" s="33"/>
      <c r="M58" t="str">
        <f>IF(SUM(B58:L58)&gt;0,'Calulations '!V52,"N.A.")</f>
        <v>N.A.</v>
      </c>
      <c r="N58" s="26" t="e">
        <f t="shared" si="0"/>
        <v>#VALUE!</v>
      </c>
    </row>
    <row r="59" spans="1:14" x14ac:dyDescent="0.3">
      <c r="A59" s="33">
        <v>44</v>
      </c>
      <c r="B59" s="33"/>
      <c r="C59" s="33"/>
      <c r="D59" s="33"/>
      <c r="E59" s="33"/>
      <c r="F59" s="33"/>
      <c r="G59" s="33"/>
      <c r="H59" s="33"/>
      <c r="I59" s="33"/>
      <c r="J59" s="33"/>
      <c r="K59" s="33"/>
      <c r="L59" s="33"/>
      <c r="M59" t="str">
        <f>IF(SUM(B59:L59)&gt;0,'Calulations '!V53,"N.A.")</f>
        <v>N.A.</v>
      </c>
      <c r="N59" s="26" t="e">
        <f t="shared" si="0"/>
        <v>#VALUE!</v>
      </c>
    </row>
    <row r="60" spans="1:14" x14ac:dyDescent="0.3">
      <c r="A60" s="33">
        <v>45</v>
      </c>
      <c r="B60" s="33"/>
      <c r="C60" s="33"/>
      <c r="D60" s="33"/>
      <c r="E60" s="33"/>
      <c r="F60" s="33"/>
      <c r="G60" s="33"/>
      <c r="H60" s="33"/>
      <c r="I60" s="33"/>
      <c r="J60" s="33"/>
      <c r="K60" s="33"/>
      <c r="L60" s="33"/>
      <c r="M60" t="str">
        <f>IF(SUM(B60:L60)&gt;0,'Calulations '!V54,"N.A.")</f>
        <v>N.A.</v>
      </c>
      <c r="N60" s="26" t="e">
        <f t="shared" si="0"/>
        <v>#VALUE!</v>
      </c>
    </row>
    <row r="61" spans="1:14" x14ac:dyDescent="0.3">
      <c r="A61" s="33">
        <v>46</v>
      </c>
      <c r="B61" s="33"/>
      <c r="C61" s="33"/>
      <c r="D61" s="33"/>
      <c r="E61" s="33"/>
      <c r="F61" s="33"/>
      <c r="G61" s="33"/>
      <c r="H61" s="33"/>
      <c r="I61" s="33"/>
      <c r="J61" s="33"/>
      <c r="K61" s="33"/>
      <c r="L61" s="33"/>
      <c r="M61" t="str">
        <f>IF(SUM(B61:L61)&gt;0,'Calulations '!V55,"N.A.")</f>
        <v>N.A.</v>
      </c>
      <c r="N61" s="26" t="e">
        <f t="shared" si="0"/>
        <v>#VALUE!</v>
      </c>
    </row>
    <row r="62" spans="1:14" x14ac:dyDescent="0.3">
      <c r="A62" s="33">
        <v>47</v>
      </c>
      <c r="B62" s="33"/>
      <c r="C62" s="33"/>
      <c r="D62" s="33"/>
      <c r="E62" s="33"/>
      <c r="F62" s="33"/>
      <c r="G62" s="33"/>
      <c r="H62" s="33"/>
      <c r="I62" s="33"/>
      <c r="J62" s="33"/>
      <c r="K62" s="33"/>
      <c r="L62" s="33"/>
      <c r="M62" t="str">
        <f>IF(SUM(B62:L62)&gt;0,'Calulations '!V56,"N.A.")</f>
        <v>N.A.</v>
      </c>
      <c r="N62" s="26" t="e">
        <f t="shared" si="0"/>
        <v>#VALUE!</v>
      </c>
    </row>
    <row r="63" spans="1:14" x14ac:dyDescent="0.3">
      <c r="A63" s="33">
        <v>48</v>
      </c>
      <c r="B63" s="33"/>
      <c r="C63" s="33"/>
      <c r="D63" s="33"/>
      <c r="E63" s="33"/>
      <c r="F63" s="33"/>
      <c r="G63" s="33"/>
      <c r="H63" s="33"/>
      <c r="I63" s="33"/>
      <c r="J63" s="33"/>
      <c r="K63" s="33"/>
      <c r="L63" s="33"/>
      <c r="M63" t="str">
        <f>IF(SUM(B63:L63)&gt;0,'Calulations '!V57,"N.A.")</f>
        <v>N.A.</v>
      </c>
      <c r="N63" s="26" t="e">
        <f t="shared" si="0"/>
        <v>#VALUE!</v>
      </c>
    </row>
    <row r="64" spans="1:14" x14ac:dyDescent="0.3">
      <c r="A64" s="33">
        <v>49</v>
      </c>
      <c r="B64" s="33"/>
      <c r="C64" s="33"/>
      <c r="D64" s="33"/>
      <c r="E64" s="33"/>
      <c r="F64" s="33"/>
      <c r="G64" s="33"/>
      <c r="H64" s="33"/>
      <c r="I64" s="33"/>
      <c r="J64" s="33"/>
      <c r="K64" s="33"/>
      <c r="L64" s="33"/>
      <c r="M64" t="str">
        <f>IF(SUM(B64:L64)&gt;0,'Calulations '!V58,"N.A.")</f>
        <v>N.A.</v>
      </c>
      <c r="N64" s="26" t="e">
        <f t="shared" si="0"/>
        <v>#VALUE!</v>
      </c>
    </row>
    <row r="65" spans="1:14" x14ac:dyDescent="0.3">
      <c r="A65" s="33">
        <v>50</v>
      </c>
      <c r="B65" s="33"/>
      <c r="C65" s="33"/>
      <c r="D65" s="33"/>
      <c r="E65" s="33"/>
      <c r="F65" s="33"/>
      <c r="G65" s="33"/>
      <c r="H65" s="33"/>
      <c r="I65" s="33"/>
      <c r="J65" s="33"/>
      <c r="K65" s="33"/>
      <c r="L65" s="33"/>
      <c r="M65" t="str">
        <f>IF(SUM(B65:L65)&gt;0,'Calulations '!V59,"N.A.")</f>
        <v>N.A.</v>
      </c>
      <c r="N65" s="26" t="e">
        <f t="shared" si="0"/>
        <v>#VALUE!</v>
      </c>
    </row>
    <row r="66" spans="1:14" x14ac:dyDescent="0.3">
      <c r="A66" s="33">
        <v>51</v>
      </c>
      <c r="B66" s="33"/>
      <c r="C66" s="33"/>
      <c r="D66" s="33"/>
      <c r="E66" s="33"/>
      <c r="F66" s="33"/>
      <c r="G66" s="33"/>
      <c r="H66" s="33"/>
      <c r="I66" s="33"/>
      <c r="J66" s="33"/>
      <c r="K66" s="33"/>
      <c r="L66" s="33"/>
      <c r="M66" t="str">
        <f>IF(SUM(B66:L66)&gt;0,'Calulations '!V60,"N.A.")</f>
        <v>N.A.</v>
      </c>
      <c r="N66" s="26" t="e">
        <f t="shared" si="0"/>
        <v>#VALUE!</v>
      </c>
    </row>
    <row r="67" spans="1:14" x14ac:dyDescent="0.3">
      <c r="A67" s="33">
        <v>52</v>
      </c>
      <c r="B67" s="33"/>
      <c r="C67" s="33"/>
      <c r="D67" s="33"/>
      <c r="E67" s="33"/>
      <c r="F67" s="33"/>
      <c r="G67" s="33"/>
      <c r="H67" s="33"/>
      <c r="I67" s="33"/>
      <c r="J67" s="33"/>
      <c r="K67" s="33"/>
      <c r="L67" s="33"/>
      <c r="M67" t="str">
        <f>IF(SUM(B67:L67)&gt;0,'Calulations '!V61,"N.A.")</f>
        <v>N.A.</v>
      </c>
      <c r="N67" s="26" t="e">
        <f t="shared" si="0"/>
        <v>#VALUE!</v>
      </c>
    </row>
    <row r="68" spans="1:14" x14ac:dyDescent="0.3">
      <c r="A68" s="33">
        <v>53</v>
      </c>
      <c r="B68" s="33"/>
      <c r="C68" s="33"/>
      <c r="D68" s="33"/>
      <c r="E68" s="33"/>
      <c r="F68" s="33"/>
      <c r="G68" s="33"/>
      <c r="H68" s="33"/>
      <c r="I68" s="33"/>
      <c r="J68" s="33"/>
      <c r="K68" s="33"/>
      <c r="L68" s="33"/>
      <c r="M68" t="str">
        <f>IF(SUM(B68:L68)&gt;0,'Calulations '!V62,"N.A.")</f>
        <v>N.A.</v>
      </c>
      <c r="N68" s="26" t="e">
        <f t="shared" si="0"/>
        <v>#VALUE!</v>
      </c>
    </row>
    <row r="69" spans="1:14" x14ac:dyDescent="0.3">
      <c r="A69" s="33">
        <v>54</v>
      </c>
      <c r="B69" s="33"/>
      <c r="C69" s="33"/>
      <c r="D69" s="33"/>
      <c r="E69" s="33"/>
      <c r="F69" s="33"/>
      <c r="G69" s="33"/>
      <c r="H69" s="33"/>
      <c r="I69" s="33"/>
      <c r="J69" s="33"/>
      <c r="K69" s="33"/>
      <c r="L69" s="33"/>
      <c r="M69" t="str">
        <f>IF(SUM(B69:L69)&gt;0,'Calulations '!V63,"N.A.")</f>
        <v>N.A.</v>
      </c>
      <c r="N69" s="26" t="e">
        <f t="shared" si="0"/>
        <v>#VALUE!</v>
      </c>
    </row>
    <row r="70" spans="1:14" x14ac:dyDescent="0.3">
      <c r="A70" s="33">
        <v>55</v>
      </c>
      <c r="B70" s="33"/>
      <c r="C70" s="33"/>
      <c r="D70" s="33"/>
      <c r="E70" s="33"/>
      <c r="F70" s="33"/>
      <c r="G70" s="33"/>
      <c r="H70" s="33"/>
      <c r="I70" s="33"/>
      <c r="J70" s="33"/>
      <c r="K70" s="33"/>
      <c r="L70" s="33"/>
      <c r="M70" t="str">
        <f>IF(SUM(B70:L70)&gt;0,'Calulations '!V64,"N.A.")</f>
        <v>N.A.</v>
      </c>
      <c r="N70" s="26" t="e">
        <f t="shared" si="0"/>
        <v>#VALUE!</v>
      </c>
    </row>
    <row r="71" spans="1:14" x14ac:dyDescent="0.3">
      <c r="A71" s="33">
        <v>56</v>
      </c>
      <c r="B71" s="33"/>
      <c r="C71" s="33"/>
      <c r="D71" s="33"/>
      <c r="E71" s="33"/>
      <c r="F71" s="33"/>
      <c r="G71" s="33"/>
      <c r="H71" s="33"/>
      <c r="I71" s="33"/>
      <c r="J71" s="33"/>
      <c r="K71" s="33"/>
      <c r="L71" s="33"/>
      <c r="M71" t="str">
        <f>IF(SUM(B71:L71)&gt;0,'Calulations '!V65,"N.A.")</f>
        <v>N.A.</v>
      </c>
      <c r="N71" s="26" t="e">
        <f t="shared" si="0"/>
        <v>#VALUE!</v>
      </c>
    </row>
    <row r="72" spans="1:14" x14ac:dyDescent="0.3">
      <c r="A72" s="33">
        <v>57</v>
      </c>
      <c r="B72" s="33"/>
      <c r="C72" s="33"/>
      <c r="D72" s="33"/>
      <c r="E72" s="33"/>
      <c r="F72" s="33"/>
      <c r="G72" s="33"/>
      <c r="H72" s="33"/>
      <c r="I72" s="33"/>
      <c r="J72" s="33"/>
      <c r="K72" s="33"/>
      <c r="L72" s="33"/>
      <c r="M72" t="str">
        <f>IF(SUM(B72:L72)&gt;0,'Calulations '!V66,"N.A.")</f>
        <v>N.A.</v>
      </c>
      <c r="N72" s="26" t="e">
        <f t="shared" si="0"/>
        <v>#VALUE!</v>
      </c>
    </row>
    <row r="73" spans="1:14" x14ac:dyDescent="0.3">
      <c r="A73" s="33">
        <v>58</v>
      </c>
      <c r="B73" s="33"/>
      <c r="C73" s="33"/>
      <c r="D73" s="33"/>
      <c r="E73" s="33"/>
      <c r="F73" s="33"/>
      <c r="G73" s="33"/>
      <c r="H73" s="33"/>
      <c r="I73" s="33"/>
      <c r="J73" s="33"/>
      <c r="K73" s="33"/>
      <c r="L73" s="33"/>
      <c r="M73" t="str">
        <f>IF(SUM(B73:L73)&gt;0,'Calulations '!V67,"N.A.")</f>
        <v>N.A.</v>
      </c>
      <c r="N73" s="26" t="e">
        <f t="shared" si="0"/>
        <v>#VALUE!</v>
      </c>
    </row>
    <row r="74" spans="1:14" x14ac:dyDescent="0.3">
      <c r="A74" s="33">
        <v>59</v>
      </c>
      <c r="B74" s="33"/>
      <c r="C74" s="33"/>
      <c r="D74" s="33"/>
      <c r="E74" s="33"/>
      <c r="F74" s="33"/>
      <c r="G74" s="33"/>
      <c r="H74" s="33"/>
      <c r="I74" s="33"/>
      <c r="J74" s="33"/>
      <c r="K74" s="33"/>
      <c r="L74" s="33"/>
      <c r="M74" t="str">
        <f>IF(SUM(B74:L74)&gt;0,'Calulations '!V68,"N.A.")</f>
        <v>N.A.</v>
      </c>
      <c r="N74" s="26" t="e">
        <f t="shared" si="0"/>
        <v>#VALUE!</v>
      </c>
    </row>
    <row r="75" spans="1:14" x14ac:dyDescent="0.3">
      <c r="A75" s="33">
        <v>60</v>
      </c>
      <c r="B75" s="33"/>
      <c r="C75" s="33"/>
      <c r="D75" s="33"/>
      <c r="E75" s="33"/>
      <c r="F75" s="33"/>
      <c r="G75" s="33"/>
      <c r="H75" s="33"/>
      <c r="I75" s="33"/>
      <c r="J75" s="33"/>
      <c r="K75" s="33"/>
      <c r="L75" s="33"/>
      <c r="M75" t="str">
        <f>IF(SUM(B75:L75)&gt;0,'Calulations '!V69,"N.A.")</f>
        <v>N.A.</v>
      </c>
      <c r="N75" s="26" t="e">
        <f t="shared" si="0"/>
        <v>#VALUE!</v>
      </c>
    </row>
    <row r="76" spans="1:14" x14ac:dyDescent="0.3">
      <c r="A76" s="33">
        <v>61</v>
      </c>
      <c r="B76" s="33"/>
      <c r="C76" s="33"/>
      <c r="D76" s="33"/>
      <c r="E76" s="33"/>
      <c r="F76" s="33"/>
      <c r="G76" s="33"/>
      <c r="H76" s="33"/>
      <c r="I76" s="33"/>
      <c r="J76" s="33"/>
      <c r="K76" s="33"/>
      <c r="L76" s="33"/>
      <c r="M76" t="str">
        <f>IF(SUM(B76:L76)&gt;0,'Calulations '!V70,"N.A.")</f>
        <v>N.A.</v>
      </c>
      <c r="N76" s="26" t="e">
        <f t="shared" si="0"/>
        <v>#VALUE!</v>
      </c>
    </row>
    <row r="77" spans="1:14" x14ac:dyDescent="0.3">
      <c r="A77" s="33">
        <v>62</v>
      </c>
      <c r="B77" s="33"/>
      <c r="C77" s="33"/>
      <c r="D77" s="33"/>
      <c r="E77" s="33"/>
      <c r="F77" s="33"/>
      <c r="G77" s="33"/>
      <c r="H77" s="33"/>
      <c r="I77" s="33"/>
      <c r="J77" s="33"/>
      <c r="K77" s="33"/>
      <c r="L77" s="33"/>
      <c r="M77" t="str">
        <f>IF(SUM(B77:L77)&gt;0,'Calulations '!V71,"N.A.")</f>
        <v>N.A.</v>
      </c>
      <c r="N77" s="26" t="e">
        <f t="shared" si="0"/>
        <v>#VALUE!</v>
      </c>
    </row>
    <row r="78" spans="1:14" x14ac:dyDescent="0.3">
      <c r="A78" s="33">
        <v>63</v>
      </c>
      <c r="B78" s="33"/>
      <c r="C78" s="33"/>
      <c r="D78" s="33"/>
      <c r="E78" s="33"/>
      <c r="F78" s="33"/>
      <c r="G78" s="33"/>
      <c r="H78" s="33"/>
      <c r="I78" s="33"/>
      <c r="J78" s="33"/>
      <c r="K78" s="33"/>
      <c r="L78" s="33"/>
      <c r="M78" t="str">
        <f>IF(SUM(B78:L78)&gt;0,'Calulations '!V72,"N.A.")</f>
        <v>N.A.</v>
      </c>
      <c r="N78" s="26" t="e">
        <f t="shared" si="0"/>
        <v>#VALUE!</v>
      </c>
    </row>
    <row r="79" spans="1:14" x14ac:dyDescent="0.3">
      <c r="A79" s="33">
        <v>64</v>
      </c>
      <c r="B79" s="33"/>
      <c r="C79" s="33"/>
      <c r="D79" s="33"/>
      <c r="E79" s="33"/>
      <c r="F79" s="33"/>
      <c r="G79" s="33"/>
      <c r="H79" s="33"/>
      <c r="I79" s="33"/>
      <c r="J79" s="33"/>
      <c r="K79" s="33"/>
      <c r="L79" s="33"/>
      <c r="M79" t="str">
        <f>IF(SUM(B79:L79)&gt;0,'Calulations '!V73,"N.A.")</f>
        <v>N.A.</v>
      </c>
      <c r="N79" s="26" t="e">
        <f t="shared" si="0"/>
        <v>#VALUE!</v>
      </c>
    </row>
    <row r="80" spans="1:14" x14ac:dyDescent="0.3">
      <c r="A80" s="33">
        <v>65</v>
      </c>
      <c r="B80" s="33"/>
      <c r="C80" s="33"/>
      <c r="D80" s="33"/>
      <c r="E80" s="33"/>
      <c r="F80" s="33"/>
      <c r="G80" s="33"/>
      <c r="H80" s="33"/>
      <c r="I80" s="33"/>
      <c r="J80" s="33"/>
      <c r="K80" s="33"/>
      <c r="L80" s="33"/>
      <c r="M80" t="str">
        <f>IF(SUM(B80:L80)&gt;0,'Calulations '!V74,"N.A.")</f>
        <v>N.A.</v>
      </c>
      <c r="N80" s="26" t="e">
        <f t="shared" si="0"/>
        <v>#VALUE!</v>
      </c>
    </row>
    <row r="81" spans="1:14" x14ac:dyDescent="0.3">
      <c r="A81" s="33">
        <v>66</v>
      </c>
      <c r="B81" s="33"/>
      <c r="C81" s="33"/>
      <c r="D81" s="33"/>
      <c r="E81" s="33"/>
      <c r="F81" s="33"/>
      <c r="G81" s="33"/>
      <c r="H81" s="33"/>
      <c r="I81" s="33"/>
      <c r="J81" s="33"/>
      <c r="K81" s="33"/>
      <c r="L81" s="33"/>
      <c r="M81" t="str">
        <f>IF(SUM(B81:L81)&gt;0,'Calulations '!V75,"N.A.")</f>
        <v>N.A.</v>
      </c>
      <c r="N81" s="26" t="e">
        <f t="shared" ref="N81:N144" si="1">IF($C$13&gt;0.1,100-((_xlfn.NORM.DIST($C$13,M81,0.1327057,TRUE))*100),"N.A.")</f>
        <v>#VALUE!</v>
      </c>
    </row>
    <row r="82" spans="1:14" x14ac:dyDescent="0.3">
      <c r="A82" s="33">
        <v>67</v>
      </c>
      <c r="B82" s="33"/>
      <c r="C82" s="33"/>
      <c r="D82" s="33"/>
      <c r="E82" s="33"/>
      <c r="F82" s="33"/>
      <c r="G82" s="33"/>
      <c r="H82" s="33"/>
      <c r="I82" s="33"/>
      <c r="J82" s="33"/>
      <c r="K82" s="33"/>
      <c r="L82" s="33"/>
      <c r="M82" t="str">
        <f>IF(SUM(B82:L82)&gt;0,'Calulations '!V76,"N.A.")</f>
        <v>N.A.</v>
      </c>
      <c r="N82" s="26" t="e">
        <f t="shared" si="1"/>
        <v>#VALUE!</v>
      </c>
    </row>
    <row r="83" spans="1:14" x14ac:dyDescent="0.3">
      <c r="A83" s="33">
        <v>68</v>
      </c>
      <c r="B83" s="33"/>
      <c r="C83" s="33"/>
      <c r="D83" s="33"/>
      <c r="E83" s="33"/>
      <c r="F83" s="33"/>
      <c r="G83" s="33"/>
      <c r="H83" s="33"/>
      <c r="I83" s="33"/>
      <c r="J83" s="33"/>
      <c r="K83" s="33"/>
      <c r="L83" s="33"/>
      <c r="M83" t="str">
        <f>IF(SUM(B83:L83)&gt;0,'Calulations '!V77,"N.A.")</f>
        <v>N.A.</v>
      </c>
      <c r="N83" s="26" t="e">
        <f t="shared" si="1"/>
        <v>#VALUE!</v>
      </c>
    </row>
    <row r="84" spans="1:14" x14ac:dyDescent="0.3">
      <c r="A84" s="33">
        <v>69</v>
      </c>
      <c r="B84" s="33"/>
      <c r="C84" s="33"/>
      <c r="D84" s="33"/>
      <c r="E84" s="33"/>
      <c r="F84" s="33"/>
      <c r="G84" s="33"/>
      <c r="H84" s="33"/>
      <c r="I84" s="33"/>
      <c r="J84" s="33"/>
      <c r="K84" s="33"/>
      <c r="L84" s="33"/>
      <c r="M84" t="str">
        <f>IF(SUM(B84:L84)&gt;0,'Calulations '!V78,"N.A.")</f>
        <v>N.A.</v>
      </c>
      <c r="N84" s="26" t="e">
        <f t="shared" si="1"/>
        <v>#VALUE!</v>
      </c>
    </row>
    <row r="85" spans="1:14" x14ac:dyDescent="0.3">
      <c r="A85" s="33">
        <v>70</v>
      </c>
      <c r="B85" s="33"/>
      <c r="C85" s="33"/>
      <c r="D85" s="33"/>
      <c r="E85" s="33"/>
      <c r="F85" s="33"/>
      <c r="G85" s="33"/>
      <c r="H85" s="33"/>
      <c r="I85" s="33"/>
      <c r="J85" s="33"/>
      <c r="K85" s="33"/>
      <c r="L85" s="33"/>
      <c r="M85" t="str">
        <f>IF(SUM(B85:L85)&gt;0,'Calulations '!V79,"N.A.")</f>
        <v>N.A.</v>
      </c>
      <c r="N85" s="26" t="e">
        <f t="shared" si="1"/>
        <v>#VALUE!</v>
      </c>
    </row>
    <row r="86" spans="1:14" x14ac:dyDescent="0.3">
      <c r="A86" s="33">
        <v>71</v>
      </c>
      <c r="B86" s="33"/>
      <c r="C86" s="33"/>
      <c r="D86" s="33"/>
      <c r="E86" s="33"/>
      <c r="F86" s="33"/>
      <c r="G86" s="33"/>
      <c r="H86" s="33"/>
      <c r="I86" s="33"/>
      <c r="J86" s="33"/>
      <c r="K86" s="33"/>
      <c r="L86" s="33"/>
      <c r="M86" t="str">
        <f>IF(SUM(B86:L86)&gt;0,'Calulations '!V80,"N.A.")</f>
        <v>N.A.</v>
      </c>
      <c r="N86" s="26" t="e">
        <f t="shared" si="1"/>
        <v>#VALUE!</v>
      </c>
    </row>
    <row r="87" spans="1:14" x14ac:dyDescent="0.3">
      <c r="A87" s="33">
        <v>72</v>
      </c>
      <c r="B87" s="33"/>
      <c r="C87" s="33"/>
      <c r="D87" s="33"/>
      <c r="E87" s="33"/>
      <c r="F87" s="33"/>
      <c r="G87" s="33"/>
      <c r="H87" s="33"/>
      <c r="I87" s="33"/>
      <c r="J87" s="33"/>
      <c r="K87" s="33"/>
      <c r="L87" s="33"/>
      <c r="M87" t="str">
        <f>IF(SUM(B87:L87)&gt;0,'Calulations '!V81,"N.A.")</f>
        <v>N.A.</v>
      </c>
      <c r="N87" s="26" t="e">
        <f t="shared" si="1"/>
        <v>#VALUE!</v>
      </c>
    </row>
    <row r="88" spans="1:14" x14ac:dyDescent="0.3">
      <c r="A88" s="33">
        <v>73</v>
      </c>
      <c r="B88" s="33"/>
      <c r="C88" s="33"/>
      <c r="D88" s="33"/>
      <c r="E88" s="33"/>
      <c r="F88" s="33"/>
      <c r="G88" s="33"/>
      <c r="H88" s="33"/>
      <c r="I88" s="33"/>
      <c r="J88" s="33"/>
      <c r="K88" s="33"/>
      <c r="L88" s="33"/>
      <c r="M88" t="str">
        <f>IF(SUM(B88:L88)&gt;0,'Calulations '!V82,"N.A.")</f>
        <v>N.A.</v>
      </c>
      <c r="N88" s="26" t="e">
        <f t="shared" si="1"/>
        <v>#VALUE!</v>
      </c>
    </row>
    <row r="89" spans="1:14" x14ac:dyDescent="0.3">
      <c r="A89" s="33">
        <v>74</v>
      </c>
      <c r="B89" s="33"/>
      <c r="C89" s="33"/>
      <c r="D89" s="33"/>
      <c r="E89" s="33"/>
      <c r="F89" s="33"/>
      <c r="G89" s="33"/>
      <c r="H89" s="33"/>
      <c r="I89" s="33"/>
      <c r="J89" s="33"/>
      <c r="K89" s="33"/>
      <c r="L89" s="33"/>
      <c r="M89" t="str">
        <f>IF(SUM(B89:L89)&gt;0,'Calulations '!V83,"N.A.")</f>
        <v>N.A.</v>
      </c>
      <c r="N89" s="26" t="e">
        <f t="shared" si="1"/>
        <v>#VALUE!</v>
      </c>
    </row>
    <row r="90" spans="1:14" x14ac:dyDescent="0.3">
      <c r="A90" s="33">
        <v>75</v>
      </c>
      <c r="B90" s="33"/>
      <c r="C90" s="33"/>
      <c r="D90" s="33"/>
      <c r="E90" s="33"/>
      <c r="F90" s="33"/>
      <c r="G90" s="33"/>
      <c r="H90" s="33"/>
      <c r="I90" s="33"/>
      <c r="J90" s="33"/>
      <c r="K90" s="33"/>
      <c r="L90" s="33"/>
      <c r="M90" t="str">
        <f>IF(SUM(B90:L90)&gt;0,'Calulations '!V84,"N.A.")</f>
        <v>N.A.</v>
      </c>
      <c r="N90" s="26" t="e">
        <f t="shared" si="1"/>
        <v>#VALUE!</v>
      </c>
    </row>
    <row r="91" spans="1:14" x14ac:dyDescent="0.3">
      <c r="A91" s="33">
        <v>76</v>
      </c>
      <c r="B91" s="33"/>
      <c r="C91" s="33"/>
      <c r="D91" s="33"/>
      <c r="E91" s="33"/>
      <c r="F91" s="33"/>
      <c r="G91" s="33"/>
      <c r="H91" s="33"/>
      <c r="I91" s="33"/>
      <c r="J91" s="33"/>
      <c r="K91" s="33"/>
      <c r="L91" s="33"/>
      <c r="M91" t="str">
        <f>IF(SUM(B91:L91)&gt;0,'Calulations '!V85,"N.A.")</f>
        <v>N.A.</v>
      </c>
      <c r="N91" s="26" t="e">
        <f t="shared" si="1"/>
        <v>#VALUE!</v>
      </c>
    </row>
    <row r="92" spans="1:14" x14ac:dyDescent="0.3">
      <c r="A92" s="33">
        <v>77</v>
      </c>
      <c r="B92" s="33"/>
      <c r="C92" s="33"/>
      <c r="D92" s="33"/>
      <c r="E92" s="33"/>
      <c r="F92" s="33"/>
      <c r="G92" s="33"/>
      <c r="H92" s="33"/>
      <c r="I92" s="33"/>
      <c r="J92" s="33"/>
      <c r="K92" s="33"/>
      <c r="L92" s="33"/>
      <c r="M92" t="str">
        <f>IF(SUM(B92:L92)&gt;0,'Calulations '!V86,"N.A.")</f>
        <v>N.A.</v>
      </c>
      <c r="N92" s="26" t="e">
        <f t="shared" si="1"/>
        <v>#VALUE!</v>
      </c>
    </row>
    <row r="93" spans="1:14" x14ac:dyDescent="0.3">
      <c r="A93" s="33">
        <v>78</v>
      </c>
      <c r="B93" s="33"/>
      <c r="C93" s="33"/>
      <c r="D93" s="33"/>
      <c r="E93" s="33"/>
      <c r="F93" s="33"/>
      <c r="G93" s="33"/>
      <c r="H93" s="33"/>
      <c r="I93" s="33"/>
      <c r="J93" s="33"/>
      <c r="K93" s="33"/>
      <c r="L93" s="33"/>
      <c r="M93" t="str">
        <f>IF(SUM(B93:L93)&gt;0,'Calulations '!V87,"N.A.")</f>
        <v>N.A.</v>
      </c>
      <c r="N93" s="26" t="e">
        <f t="shared" si="1"/>
        <v>#VALUE!</v>
      </c>
    </row>
    <row r="94" spans="1:14" x14ac:dyDescent="0.3">
      <c r="A94" s="33">
        <v>79</v>
      </c>
      <c r="B94" s="33"/>
      <c r="C94" s="33"/>
      <c r="D94" s="33"/>
      <c r="E94" s="33"/>
      <c r="F94" s="33"/>
      <c r="G94" s="33"/>
      <c r="H94" s="33"/>
      <c r="I94" s="33"/>
      <c r="J94" s="33"/>
      <c r="K94" s="33"/>
      <c r="L94" s="33"/>
      <c r="M94" t="str">
        <f>IF(SUM(B94:L94)&gt;0,'Calulations '!V88,"N.A.")</f>
        <v>N.A.</v>
      </c>
      <c r="N94" s="26" t="e">
        <f t="shared" si="1"/>
        <v>#VALUE!</v>
      </c>
    </row>
    <row r="95" spans="1:14" x14ac:dyDescent="0.3">
      <c r="A95" s="33">
        <v>80</v>
      </c>
      <c r="B95" s="33"/>
      <c r="C95" s="33"/>
      <c r="D95" s="33"/>
      <c r="E95" s="33"/>
      <c r="F95" s="33"/>
      <c r="G95" s="33"/>
      <c r="H95" s="33"/>
      <c r="I95" s="33"/>
      <c r="J95" s="33"/>
      <c r="K95" s="33"/>
      <c r="L95" s="33"/>
      <c r="M95" t="str">
        <f>IF(SUM(B95:L95)&gt;0,'Calulations '!V89,"N.A.")</f>
        <v>N.A.</v>
      </c>
      <c r="N95" s="26" t="e">
        <f t="shared" si="1"/>
        <v>#VALUE!</v>
      </c>
    </row>
    <row r="96" spans="1:14" x14ac:dyDescent="0.3">
      <c r="A96" s="33">
        <v>81</v>
      </c>
      <c r="B96" s="33"/>
      <c r="C96" s="33"/>
      <c r="D96" s="33"/>
      <c r="E96" s="33"/>
      <c r="F96" s="33"/>
      <c r="G96" s="33"/>
      <c r="H96" s="33"/>
      <c r="I96" s="33"/>
      <c r="J96" s="33"/>
      <c r="K96" s="33"/>
      <c r="L96" s="33"/>
      <c r="M96" t="str">
        <f>IF(SUM(B96:L96)&gt;0,'Calulations '!V90,"N.A.")</f>
        <v>N.A.</v>
      </c>
      <c r="N96" s="26" t="e">
        <f t="shared" si="1"/>
        <v>#VALUE!</v>
      </c>
    </row>
    <row r="97" spans="1:14" x14ac:dyDescent="0.3">
      <c r="A97" s="33">
        <v>82</v>
      </c>
      <c r="B97" s="33"/>
      <c r="C97" s="33"/>
      <c r="D97" s="33"/>
      <c r="E97" s="33"/>
      <c r="F97" s="33"/>
      <c r="G97" s="33"/>
      <c r="H97" s="33"/>
      <c r="I97" s="33"/>
      <c r="J97" s="33"/>
      <c r="K97" s="33"/>
      <c r="L97" s="33"/>
      <c r="M97" t="str">
        <f>IF(SUM(B97:L97)&gt;0,'Calulations '!V91,"N.A.")</f>
        <v>N.A.</v>
      </c>
      <c r="N97" s="26" t="e">
        <f t="shared" si="1"/>
        <v>#VALUE!</v>
      </c>
    </row>
    <row r="98" spans="1:14" x14ac:dyDescent="0.3">
      <c r="A98" s="33">
        <v>83</v>
      </c>
      <c r="B98" s="33"/>
      <c r="C98" s="33"/>
      <c r="D98" s="33"/>
      <c r="E98" s="33"/>
      <c r="F98" s="33"/>
      <c r="G98" s="33"/>
      <c r="H98" s="33"/>
      <c r="I98" s="33"/>
      <c r="J98" s="33"/>
      <c r="K98" s="33"/>
      <c r="L98" s="33"/>
      <c r="M98" t="str">
        <f>IF(SUM(B98:L98)&gt;0,'Calulations '!V92,"N.A.")</f>
        <v>N.A.</v>
      </c>
      <c r="N98" s="26" t="e">
        <f t="shared" si="1"/>
        <v>#VALUE!</v>
      </c>
    </row>
    <row r="99" spans="1:14" x14ac:dyDescent="0.3">
      <c r="A99" s="33">
        <v>84</v>
      </c>
      <c r="B99" s="33"/>
      <c r="C99" s="33"/>
      <c r="D99" s="33"/>
      <c r="E99" s="33"/>
      <c r="F99" s="33"/>
      <c r="G99" s="33"/>
      <c r="H99" s="33"/>
      <c r="I99" s="33"/>
      <c r="J99" s="33"/>
      <c r="K99" s="33"/>
      <c r="L99" s="33"/>
      <c r="M99" t="str">
        <f>IF(SUM(B99:L99)&gt;0,'Calulations '!V93,"N.A.")</f>
        <v>N.A.</v>
      </c>
      <c r="N99" s="26" t="e">
        <f t="shared" si="1"/>
        <v>#VALUE!</v>
      </c>
    </row>
    <row r="100" spans="1:14" x14ac:dyDescent="0.3">
      <c r="A100" s="33">
        <v>85</v>
      </c>
      <c r="B100" s="33"/>
      <c r="C100" s="33"/>
      <c r="D100" s="33"/>
      <c r="E100" s="33"/>
      <c r="F100" s="33"/>
      <c r="G100" s="33"/>
      <c r="H100" s="33"/>
      <c r="I100" s="33"/>
      <c r="J100" s="33"/>
      <c r="K100" s="33"/>
      <c r="L100" s="33"/>
      <c r="M100" t="str">
        <f>IF(SUM(B100:L100)&gt;0,'Calulations '!V94,"N.A.")</f>
        <v>N.A.</v>
      </c>
      <c r="N100" s="26" t="e">
        <f t="shared" si="1"/>
        <v>#VALUE!</v>
      </c>
    </row>
    <row r="101" spans="1:14" x14ac:dyDescent="0.3">
      <c r="A101" s="33">
        <v>86</v>
      </c>
      <c r="B101" s="33"/>
      <c r="C101" s="33"/>
      <c r="D101" s="33"/>
      <c r="E101" s="33"/>
      <c r="F101" s="33"/>
      <c r="G101" s="33"/>
      <c r="H101" s="33"/>
      <c r="I101" s="33"/>
      <c r="J101" s="33"/>
      <c r="K101" s="33"/>
      <c r="L101" s="33"/>
      <c r="M101" t="str">
        <f>IF(SUM(B101:L101)&gt;0,'Calulations '!V95,"N.A.")</f>
        <v>N.A.</v>
      </c>
      <c r="N101" s="26" t="e">
        <f t="shared" si="1"/>
        <v>#VALUE!</v>
      </c>
    </row>
    <row r="102" spans="1:14" x14ac:dyDescent="0.3">
      <c r="A102" s="33">
        <v>87</v>
      </c>
      <c r="B102" s="33"/>
      <c r="C102" s="33"/>
      <c r="D102" s="33"/>
      <c r="E102" s="33"/>
      <c r="F102" s="33"/>
      <c r="G102" s="33"/>
      <c r="H102" s="33"/>
      <c r="I102" s="33"/>
      <c r="J102" s="33"/>
      <c r="K102" s="33"/>
      <c r="L102" s="33"/>
      <c r="M102" t="str">
        <f>IF(SUM(B102:L102)&gt;0,'Calulations '!V96,"N.A.")</f>
        <v>N.A.</v>
      </c>
      <c r="N102" s="26" t="e">
        <f t="shared" si="1"/>
        <v>#VALUE!</v>
      </c>
    </row>
    <row r="103" spans="1:14" x14ac:dyDescent="0.3">
      <c r="A103" s="33">
        <v>88</v>
      </c>
      <c r="B103" s="33"/>
      <c r="C103" s="33"/>
      <c r="D103" s="33"/>
      <c r="E103" s="33"/>
      <c r="F103" s="33"/>
      <c r="G103" s="33"/>
      <c r="H103" s="33"/>
      <c r="I103" s="33"/>
      <c r="J103" s="33"/>
      <c r="K103" s="33"/>
      <c r="L103" s="33"/>
      <c r="M103" t="str">
        <f>IF(SUM(B103:L103)&gt;0,'Calulations '!V97,"N.A.")</f>
        <v>N.A.</v>
      </c>
      <c r="N103" s="26" t="e">
        <f t="shared" si="1"/>
        <v>#VALUE!</v>
      </c>
    </row>
    <row r="104" spans="1:14" x14ac:dyDescent="0.3">
      <c r="A104" s="33">
        <v>89</v>
      </c>
      <c r="B104" s="33"/>
      <c r="C104" s="33"/>
      <c r="D104" s="33"/>
      <c r="E104" s="33"/>
      <c r="F104" s="33"/>
      <c r="G104" s="33"/>
      <c r="H104" s="33"/>
      <c r="I104" s="33"/>
      <c r="J104" s="33"/>
      <c r="K104" s="33"/>
      <c r="L104" s="33"/>
      <c r="M104" t="str">
        <f>IF(SUM(B104:L104)&gt;0,'Calulations '!V98,"N.A.")</f>
        <v>N.A.</v>
      </c>
      <c r="N104" s="26" t="e">
        <f t="shared" si="1"/>
        <v>#VALUE!</v>
      </c>
    </row>
    <row r="105" spans="1:14" x14ac:dyDescent="0.3">
      <c r="A105" s="33">
        <v>90</v>
      </c>
      <c r="B105" s="33"/>
      <c r="C105" s="33"/>
      <c r="D105" s="33"/>
      <c r="E105" s="33"/>
      <c r="F105" s="33"/>
      <c r="G105" s="33"/>
      <c r="H105" s="33"/>
      <c r="I105" s="33"/>
      <c r="J105" s="33"/>
      <c r="K105" s="33"/>
      <c r="L105" s="33"/>
      <c r="M105" t="str">
        <f>IF(SUM(B105:L105)&gt;0,'Calulations '!V99,"N.A.")</f>
        <v>N.A.</v>
      </c>
      <c r="N105" s="26" t="e">
        <f t="shared" si="1"/>
        <v>#VALUE!</v>
      </c>
    </row>
    <row r="106" spans="1:14" x14ac:dyDescent="0.3">
      <c r="A106" s="33">
        <v>91</v>
      </c>
      <c r="B106" s="33"/>
      <c r="C106" s="33"/>
      <c r="D106" s="33"/>
      <c r="E106" s="33"/>
      <c r="F106" s="33"/>
      <c r="G106" s="33"/>
      <c r="H106" s="33"/>
      <c r="I106" s="33"/>
      <c r="J106" s="33"/>
      <c r="K106" s="33"/>
      <c r="L106" s="33"/>
      <c r="M106" t="str">
        <f>IF(SUM(B106:L106)&gt;0,'Calulations '!V100,"N.A.")</f>
        <v>N.A.</v>
      </c>
      <c r="N106" s="26" t="e">
        <f t="shared" si="1"/>
        <v>#VALUE!</v>
      </c>
    </row>
    <row r="107" spans="1:14" x14ac:dyDescent="0.3">
      <c r="A107" s="33">
        <v>92</v>
      </c>
      <c r="B107" s="33"/>
      <c r="C107" s="33"/>
      <c r="D107" s="33"/>
      <c r="E107" s="33"/>
      <c r="F107" s="33"/>
      <c r="G107" s="33"/>
      <c r="H107" s="33"/>
      <c r="I107" s="33"/>
      <c r="J107" s="33"/>
      <c r="K107" s="33"/>
      <c r="L107" s="33"/>
      <c r="M107" t="str">
        <f>IF(SUM(B107:L107)&gt;0,'Calulations '!V101,"N.A.")</f>
        <v>N.A.</v>
      </c>
      <c r="N107" s="26" t="e">
        <f t="shared" si="1"/>
        <v>#VALUE!</v>
      </c>
    </row>
    <row r="108" spans="1:14" x14ac:dyDescent="0.3">
      <c r="A108" s="33">
        <v>93</v>
      </c>
      <c r="B108" s="33"/>
      <c r="C108" s="33"/>
      <c r="D108" s="33"/>
      <c r="E108" s="33"/>
      <c r="F108" s="33"/>
      <c r="G108" s="33"/>
      <c r="H108" s="33"/>
      <c r="I108" s="33"/>
      <c r="J108" s="33"/>
      <c r="K108" s="33"/>
      <c r="L108" s="33"/>
      <c r="M108" t="str">
        <f>IF(SUM(B108:L108)&gt;0,'Calulations '!V102,"N.A.")</f>
        <v>N.A.</v>
      </c>
      <c r="N108" s="26" t="e">
        <f t="shared" si="1"/>
        <v>#VALUE!</v>
      </c>
    </row>
    <row r="109" spans="1:14" x14ac:dyDescent="0.3">
      <c r="A109" s="33">
        <v>94</v>
      </c>
      <c r="B109" s="33"/>
      <c r="C109" s="33"/>
      <c r="D109" s="33"/>
      <c r="E109" s="33"/>
      <c r="F109" s="33"/>
      <c r="G109" s="33"/>
      <c r="H109" s="33"/>
      <c r="I109" s="33"/>
      <c r="J109" s="33"/>
      <c r="K109" s="33"/>
      <c r="L109" s="33"/>
      <c r="M109" t="str">
        <f>IF(SUM(B109:L109)&gt;0,'Calulations '!V103,"N.A.")</f>
        <v>N.A.</v>
      </c>
      <c r="N109" s="26" t="e">
        <f t="shared" si="1"/>
        <v>#VALUE!</v>
      </c>
    </row>
    <row r="110" spans="1:14" x14ac:dyDescent="0.3">
      <c r="A110" s="33">
        <v>95</v>
      </c>
      <c r="B110" s="33"/>
      <c r="C110" s="33"/>
      <c r="D110" s="33"/>
      <c r="E110" s="33"/>
      <c r="F110" s="33"/>
      <c r="G110" s="33"/>
      <c r="H110" s="33"/>
      <c r="I110" s="33"/>
      <c r="J110" s="33"/>
      <c r="K110" s="33"/>
      <c r="L110" s="33"/>
      <c r="M110" t="str">
        <f>IF(SUM(B110:L110)&gt;0,'Calulations '!V104,"N.A.")</f>
        <v>N.A.</v>
      </c>
      <c r="N110" s="26" t="e">
        <f t="shared" si="1"/>
        <v>#VALUE!</v>
      </c>
    </row>
    <row r="111" spans="1:14" x14ac:dyDescent="0.3">
      <c r="A111" s="33">
        <v>96</v>
      </c>
      <c r="B111" s="33"/>
      <c r="C111" s="33"/>
      <c r="D111" s="33"/>
      <c r="E111" s="33"/>
      <c r="F111" s="33"/>
      <c r="G111" s="33"/>
      <c r="H111" s="33"/>
      <c r="I111" s="33"/>
      <c r="J111" s="33"/>
      <c r="K111" s="33"/>
      <c r="L111" s="33"/>
      <c r="M111" t="str">
        <f>IF(SUM(B111:L111)&gt;0,'Calulations '!V105,"N.A.")</f>
        <v>N.A.</v>
      </c>
      <c r="N111" s="26" t="e">
        <f t="shared" si="1"/>
        <v>#VALUE!</v>
      </c>
    </row>
    <row r="112" spans="1:14" x14ac:dyDescent="0.3">
      <c r="A112" s="33">
        <v>97</v>
      </c>
      <c r="B112" s="33"/>
      <c r="C112" s="33"/>
      <c r="D112" s="33"/>
      <c r="E112" s="33"/>
      <c r="F112" s="33"/>
      <c r="G112" s="33"/>
      <c r="H112" s="33"/>
      <c r="I112" s="33"/>
      <c r="J112" s="33"/>
      <c r="K112" s="33"/>
      <c r="L112" s="33"/>
      <c r="M112" t="str">
        <f>IF(SUM(B112:L112)&gt;0,'Calulations '!V106,"N.A.")</f>
        <v>N.A.</v>
      </c>
      <c r="N112" s="26" t="e">
        <f t="shared" si="1"/>
        <v>#VALUE!</v>
      </c>
    </row>
    <row r="113" spans="1:14" x14ac:dyDescent="0.3">
      <c r="A113" s="33">
        <v>98</v>
      </c>
      <c r="B113" s="33"/>
      <c r="C113" s="33"/>
      <c r="D113" s="33"/>
      <c r="E113" s="33"/>
      <c r="F113" s="33"/>
      <c r="G113" s="33"/>
      <c r="H113" s="33"/>
      <c r="I113" s="33"/>
      <c r="J113" s="33"/>
      <c r="K113" s="33"/>
      <c r="L113" s="33"/>
      <c r="M113" t="str">
        <f>IF(SUM(B113:L113)&gt;0,'Calulations '!V107,"N.A.")</f>
        <v>N.A.</v>
      </c>
      <c r="N113" s="26" t="e">
        <f t="shared" si="1"/>
        <v>#VALUE!</v>
      </c>
    </row>
    <row r="114" spans="1:14" x14ac:dyDescent="0.3">
      <c r="A114" s="33">
        <v>99</v>
      </c>
      <c r="B114" s="33"/>
      <c r="C114" s="33"/>
      <c r="D114" s="33"/>
      <c r="E114" s="33"/>
      <c r="F114" s="33"/>
      <c r="G114" s="33"/>
      <c r="H114" s="33"/>
      <c r="I114" s="33"/>
      <c r="J114" s="33"/>
      <c r="K114" s="33"/>
      <c r="L114" s="33"/>
      <c r="M114" t="str">
        <f>IF(SUM(B114:L114)&gt;0,'Calulations '!V108,"N.A.")</f>
        <v>N.A.</v>
      </c>
      <c r="N114" s="26" t="e">
        <f t="shared" si="1"/>
        <v>#VALUE!</v>
      </c>
    </row>
    <row r="115" spans="1:14" x14ac:dyDescent="0.3">
      <c r="A115" s="33">
        <v>100</v>
      </c>
      <c r="B115" s="33"/>
      <c r="C115" s="33"/>
      <c r="D115" s="33"/>
      <c r="E115" s="33"/>
      <c r="F115" s="33"/>
      <c r="G115" s="33"/>
      <c r="H115" s="33"/>
      <c r="I115" s="33"/>
      <c r="J115" s="33"/>
      <c r="K115" s="33"/>
      <c r="L115" s="33"/>
      <c r="M115" t="str">
        <f>IF(SUM(B115:L115)&gt;0,'Calulations '!V109,"N.A.")</f>
        <v>N.A.</v>
      </c>
      <c r="N115" s="26" t="e">
        <f t="shared" si="1"/>
        <v>#VALUE!</v>
      </c>
    </row>
    <row r="116" spans="1:14" x14ac:dyDescent="0.3">
      <c r="A116" s="33">
        <v>101</v>
      </c>
      <c r="B116" s="33"/>
      <c r="C116" s="33"/>
      <c r="D116" s="33"/>
      <c r="E116" s="33"/>
      <c r="F116" s="33"/>
      <c r="G116" s="33"/>
      <c r="H116" s="33"/>
      <c r="I116" s="33"/>
      <c r="J116" s="33"/>
      <c r="K116" s="33"/>
      <c r="L116" s="33"/>
      <c r="M116" t="str">
        <f>IF(SUM(B116:L116)&gt;0,'Calulations '!V110,"N.A.")</f>
        <v>N.A.</v>
      </c>
      <c r="N116" s="26" t="e">
        <f t="shared" si="1"/>
        <v>#VALUE!</v>
      </c>
    </row>
    <row r="117" spans="1:14" x14ac:dyDescent="0.3">
      <c r="A117" s="33">
        <v>102</v>
      </c>
      <c r="B117" s="33"/>
      <c r="C117" s="33"/>
      <c r="D117" s="33"/>
      <c r="E117" s="33"/>
      <c r="F117" s="33"/>
      <c r="G117" s="33"/>
      <c r="H117" s="33"/>
      <c r="I117" s="33"/>
      <c r="J117" s="33"/>
      <c r="K117" s="33"/>
      <c r="L117" s="33"/>
      <c r="M117" t="str">
        <f>IF(SUM(B117:L117)&gt;0,'Calulations '!V111,"N.A.")</f>
        <v>N.A.</v>
      </c>
      <c r="N117" s="26" t="e">
        <f t="shared" si="1"/>
        <v>#VALUE!</v>
      </c>
    </row>
    <row r="118" spans="1:14" x14ac:dyDescent="0.3">
      <c r="A118" s="33">
        <v>103</v>
      </c>
      <c r="B118" s="33"/>
      <c r="C118" s="33"/>
      <c r="D118" s="33"/>
      <c r="E118" s="33"/>
      <c r="F118" s="33"/>
      <c r="G118" s="33"/>
      <c r="H118" s="33"/>
      <c r="I118" s="33"/>
      <c r="J118" s="33"/>
      <c r="K118" s="33"/>
      <c r="L118" s="33"/>
      <c r="M118" t="str">
        <f>IF(SUM(B118:L118)&gt;0,'Calulations '!V112,"N.A.")</f>
        <v>N.A.</v>
      </c>
      <c r="N118" s="26" t="e">
        <f t="shared" si="1"/>
        <v>#VALUE!</v>
      </c>
    </row>
    <row r="119" spans="1:14" x14ac:dyDescent="0.3">
      <c r="A119" s="33">
        <v>104</v>
      </c>
      <c r="B119" s="33"/>
      <c r="C119" s="33"/>
      <c r="D119" s="33"/>
      <c r="E119" s="33"/>
      <c r="F119" s="33"/>
      <c r="G119" s="33"/>
      <c r="H119" s="33"/>
      <c r="I119" s="33"/>
      <c r="J119" s="33"/>
      <c r="K119" s="33"/>
      <c r="L119" s="33"/>
      <c r="M119" t="str">
        <f>IF(SUM(B119:L119)&gt;0,'Calulations '!V113,"N.A.")</f>
        <v>N.A.</v>
      </c>
      <c r="N119" s="26" t="e">
        <f t="shared" si="1"/>
        <v>#VALUE!</v>
      </c>
    </row>
    <row r="120" spans="1:14" x14ac:dyDescent="0.3">
      <c r="A120" s="33">
        <v>105</v>
      </c>
      <c r="B120" s="33"/>
      <c r="C120" s="33"/>
      <c r="D120" s="33"/>
      <c r="E120" s="33"/>
      <c r="F120" s="33"/>
      <c r="G120" s="33"/>
      <c r="H120" s="33"/>
      <c r="I120" s="33"/>
      <c r="J120" s="33"/>
      <c r="K120" s="33"/>
      <c r="L120" s="33"/>
      <c r="M120" t="str">
        <f>IF(SUM(B120:L120)&gt;0,'Calulations '!V114,"N.A.")</f>
        <v>N.A.</v>
      </c>
      <c r="N120" s="26" t="e">
        <f t="shared" si="1"/>
        <v>#VALUE!</v>
      </c>
    </row>
    <row r="121" spans="1:14" x14ac:dyDescent="0.3">
      <c r="A121" s="33">
        <v>106</v>
      </c>
      <c r="B121" s="33"/>
      <c r="C121" s="33"/>
      <c r="D121" s="33"/>
      <c r="E121" s="33"/>
      <c r="F121" s="33"/>
      <c r="G121" s="33"/>
      <c r="H121" s="33"/>
      <c r="I121" s="33"/>
      <c r="J121" s="33"/>
      <c r="K121" s="33"/>
      <c r="L121" s="33"/>
      <c r="M121" t="str">
        <f>IF(SUM(B121:L121)&gt;0,'Calulations '!V115,"N.A.")</f>
        <v>N.A.</v>
      </c>
      <c r="N121" s="26" t="e">
        <f t="shared" si="1"/>
        <v>#VALUE!</v>
      </c>
    </row>
    <row r="122" spans="1:14" x14ac:dyDescent="0.3">
      <c r="A122" s="33">
        <v>107</v>
      </c>
      <c r="B122" s="33"/>
      <c r="C122" s="33"/>
      <c r="D122" s="33"/>
      <c r="E122" s="33"/>
      <c r="F122" s="33"/>
      <c r="G122" s="33"/>
      <c r="H122" s="33"/>
      <c r="I122" s="33"/>
      <c r="J122" s="33"/>
      <c r="K122" s="33"/>
      <c r="L122" s="33"/>
      <c r="M122" t="str">
        <f>IF(SUM(B122:L122)&gt;0,'Calulations '!V116,"N.A.")</f>
        <v>N.A.</v>
      </c>
      <c r="N122" s="26" t="e">
        <f t="shared" si="1"/>
        <v>#VALUE!</v>
      </c>
    </row>
    <row r="123" spans="1:14" x14ac:dyDescent="0.3">
      <c r="A123" s="33">
        <v>108</v>
      </c>
      <c r="B123" s="33"/>
      <c r="C123" s="33"/>
      <c r="D123" s="33"/>
      <c r="E123" s="33"/>
      <c r="F123" s="33"/>
      <c r="G123" s="33"/>
      <c r="H123" s="33"/>
      <c r="I123" s="33"/>
      <c r="J123" s="33"/>
      <c r="K123" s="33"/>
      <c r="L123" s="33"/>
      <c r="M123" t="str">
        <f>IF(SUM(B123:L123)&gt;0,'Calulations '!V117,"N.A.")</f>
        <v>N.A.</v>
      </c>
      <c r="N123" s="26" t="e">
        <f t="shared" si="1"/>
        <v>#VALUE!</v>
      </c>
    </row>
    <row r="124" spans="1:14" x14ac:dyDescent="0.3">
      <c r="A124" s="33">
        <v>109</v>
      </c>
      <c r="B124" s="33"/>
      <c r="C124" s="33"/>
      <c r="D124" s="33"/>
      <c r="E124" s="33"/>
      <c r="F124" s="33"/>
      <c r="G124" s="33"/>
      <c r="H124" s="33"/>
      <c r="I124" s="33"/>
      <c r="J124" s="33"/>
      <c r="K124" s="33"/>
      <c r="L124" s="33"/>
      <c r="M124" t="str">
        <f>IF(SUM(B124:L124)&gt;0,'Calulations '!V118,"N.A.")</f>
        <v>N.A.</v>
      </c>
      <c r="N124" s="26" t="e">
        <f t="shared" si="1"/>
        <v>#VALUE!</v>
      </c>
    </row>
    <row r="125" spans="1:14" x14ac:dyDescent="0.3">
      <c r="A125" s="33">
        <v>110</v>
      </c>
      <c r="B125" s="33"/>
      <c r="C125" s="33"/>
      <c r="D125" s="33"/>
      <c r="E125" s="33"/>
      <c r="F125" s="33"/>
      <c r="G125" s="33"/>
      <c r="H125" s="33"/>
      <c r="I125" s="33"/>
      <c r="J125" s="33"/>
      <c r="K125" s="33"/>
      <c r="L125" s="33"/>
      <c r="M125" t="str">
        <f>IF(SUM(B125:L125)&gt;0,'Calulations '!V119,"N.A.")</f>
        <v>N.A.</v>
      </c>
      <c r="N125" s="26" t="e">
        <f t="shared" si="1"/>
        <v>#VALUE!</v>
      </c>
    </row>
    <row r="126" spans="1:14" x14ac:dyDescent="0.3">
      <c r="A126" s="33">
        <v>111</v>
      </c>
      <c r="B126" s="33"/>
      <c r="C126" s="33"/>
      <c r="D126" s="33"/>
      <c r="E126" s="33"/>
      <c r="F126" s="33"/>
      <c r="G126" s="33"/>
      <c r="H126" s="33"/>
      <c r="I126" s="33"/>
      <c r="J126" s="33"/>
      <c r="K126" s="33"/>
      <c r="L126" s="33"/>
      <c r="M126" t="str">
        <f>IF(SUM(B126:L126)&gt;0,'Calulations '!V120,"N.A.")</f>
        <v>N.A.</v>
      </c>
      <c r="N126" s="26" t="e">
        <f t="shared" si="1"/>
        <v>#VALUE!</v>
      </c>
    </row>
    <row r="127" spans="1:14" x14ac:dyDescent="0.3">
      <c r="A127" s="33">
        <v>112</v>
      </c>
      <c r="B127" s="33"/>
      <c r="C127" s="33"/>
      <c r="D127" s="33"/>
      <c r="E127" s="33"/>
      <c r="F127" s="33"/>
      <c r="G127" s="33"/>
      <c r="H127" s="33"/>
      <c r="I127" s="33"/>
      <c r="J127" s="33"/>
      <c r="K127" s="33"/>
      <c r="L127" s="33"/>
      <c r="M127" t="str">
        <f>IF(SUM(B127:L127)&gt;0,'Calulations '!V121,"N.A.")</f>
        <v>N.A.</v>
      </c>
      <c r="N127" s="26" t="e">
        <f t="shared" si="1"/>
        <v>#VALUE!</v>
      </c>
    </row>
    <row r="128" spans="1:14" x14ac:dyDescent="0.3">
      <c r="A128" s="33">
        <v>113</v>
      </c>
      <c r="B128" s="33"/>
      <c r="C128" s="33"/>
      <c r="D128" s="33"/>
      <c r="E128" s="33"/>
      <c r="F128" s="33"/>
      <c r="G128" s="33"/>
      <c r="H128" s="33"/>
      <c r="I128" s="33"/>
      <c r="J128" s="33"/>
      <c r="K128" s="33"/>
      <c r="L128" s="33"/>
      <c r="M128" t="str">
        <f>IF(SUM(B128:L128)&gt;0,'Calulations '!V122,"N.A.")</f>
        <v>N.A.</v>
      </c>
      <c r="N128" s="26" t="e">
        <f t="shared" si="1"/>
        <v>#VALUE!</v>
      </c>
    </row>
    <row r="129" spans="1:14" x14ac:dyDescent="0.3">
      <c r="A129" s="33">
        <v>114</v>
      </c>
      <c r="B129" s="33"/>
      <c r="C129" s="33"/>
      <c r="D129" s="33"/>
      <c r="E129" s="33"/>
      <c r="F129" s="33"/>
      <c r="G129" s="33"/>
      <c r="H129" s="33"/>
      <c r="I129" s="33"/>
      <c r="J129" s="33"/>
      <c r="K129" s="33"/>
      <c r="L129" s="33"/>
      <c r="M129" t="str">
        <f>IF(SUM(B129:L129)&gt;0,'Calulations '!V123,"N.A.")</f>
        <v>N.A.</v>
      </c>
      <c r="N129" s="26" t="e">
        <f t="shared" si="1"/>
        <v>#VALUE!</v>
      </c>
    </row>
    <row r="130" spans="1:14" x14ac:dyDescent="0.3">
      <c r="A130" s="33">
        <v>115</v>
      </c>
      <c r="B130" s="33"/>
      <c r="C130" s="33"/>
      <c r="D130" s="33"/>
      <c r="E130" s="33"/>
      <c r="F130" s="33"/>
      <c r="G130" s="33"/>
      <c r="H130" s="33"/>
      <c r="I130" s="33"/>
      <c r="J130" s="33"/>
      <c r="K130" s="33"/>
      <c r="L130" s="33"/>
      <c r="M130" t="str">
        <f>IF(SUM(B130:L130)&gt;0,'Calulations '!V124,"N.A.")</f>
        <v>N.A.</v>
      </c>
      <c r="N130" s="26" t="e">
        <f t="shared" si="1"/>
        <v>#VALUE!</v>
      </c>
    </row>
    <row r="131" spans="1:14" x14ac:dyDescent="0.3">
      <c r="A131" s="33">
        <v>116</v>
      </c>
      <c r="B131" s="33"/>
      <c r="C131" s="33"/>
      <c r="D131" s="33"/>
      <c r="E131" s="33"/>
      <c r="F131" s="33"/>
      <c r="G131" s="33"/>
      <c r="H131" s="33"/>
      <c r="I131" s="33"/>
      <c r="J131" s="33"/>
      <c r="K131" s="33"/>
      <c r="L131" s="33"/>
      <c r="M131" t="str">
        <f>IF(SUM(B131:L131)&gt;0,'Calulations '!V125,"N.A.")</f>
        <v>N.A.</v>
      </c>
      <c r="N131" s="26" t="e">
        <f t="shared" si="1"/>
        <v>#VALUE!</v>
      </c>
    </row>
    <row r="132" spans="1:14" x14ac:dyDescent="0.3">
      <c r="A132" s="33">
        <v>117</v>
      </c>
      <c r="B132" s="33"/>
      <c r="C132" s="33"/>
      <c r="D132" s="33"/>
      <c r="E132" s="33"/>
      <c r="F132" s="33"/>
      <c r="G132" s="33"/>
      <c r="H132" s="33"/>
      <c r="I132" s="33"/>
      <c r="J132" s="33"/>
      <c r="K132" s="33"/>
      <c r="L132" s="33"/>
      <c r="M132" t="str">
        <f>IF(SUM(B132:L132)&gt;0,'Calulations '!V126,"N.A.")</f>
        <v>N.A.</v>
      </c>
      <c r="N132" s="26" t="e">
        <f t="shared" si="1"/>
        <v>#VALUE!</v>
      </c>
    </row>
    <row r="133" spans="1:14" x14ac:dyDescent="0.3">
      <c r="A133" s="33">
        <v>118</v>
      </c>
      <c r="B133" s="33"/>
      <c r="C133" s="33"/>
      <c r="D133" s="33"/>
      <c r="E133" s="33"/>
      <c r="F133" s="33"/>
      <c r="G133" s="33"/>
      <c r="H133" s="33"/>
      <c r="I133" s="33"/>
      <c r="J133" s="33"/>
      <c r="K133" s="33"/>
      <c r="L133" s="33"/>
      <c r="M133" t="str">
        <f>IF(SUM(B133:L133)&gt;0,'Calulations '!V127,"N.A.")</f>
        <v>N.A.</v>
      </c>
      <c r="N133" s="26" t="e">
        <f t="shared" si="1"/>
        <v>#VALUE!</v>
      </c>
    </row>
    <row r="134" spans="1:14" x14ac:dyDescent="0.3">
      <c r="A134" s="33">
        <v>119</v>
      </c>
      <c r="B134" s="33"/>
      <c r="C134" s="33"/>
      <c r="D134" s="33"/>
      <c r="E134" s="33"/>
      <c r="F134" s="33"/>
      <c r="G134" s="33"/>
      <c r="H134" s="33"/>
      <c r="I134" s="33"/>
      <c r="J134" s="33"/>
      <c r="K134" s="33"/>
      <c r="L134" s="33"/>
      <c r="M134" t="str">
        <f>IF(SUM(B134:L134)&gt;0,'Calulations '!V128,"N.A.")</f>
        <v>N.A.</v>
      </c>
      <c r="N134" s="26" t="e">
        <f t="shared" si="1"/>
        <v>#VALUE!</v>
      </c>
    </row>
    <row r="135" spans="1:14" x14ac:dyDescent="0.3">
      <c r="A135" s="33">
        <v>120</v>
      </c>
      <c r="B135" s="33"/>
      <c r="C135" s="33"/>
      <c r="D135" s="33"/>
      <c r="E135" s="33"/>
      <c r="F135" s="33"/>
      <c r="G135" s="33"/>
      <c r="H135" s="33"/>
      <c r="I135" s="33"/>
      <c r="J135" s="33"/>
      <c r="K135" s="33"/>
      <c r="L135" s="33"/>
      <c r="M135" t="str">
        <f>IF(SUM(B135:L135)&gt;0,'Calulations '!V129,"N.A.")</f>
        <v>N.A.</v>
      </c>
      <c r="N135" s="26" t="e">
        <f t="shared" si="1"/>
        <v>#VALUE!</v>
      </c>
    </row>
    <row r="136" spans="1:14" x14ac:dyDescent="0.3">
      <c r="A136" s="33">
        <v>121</v>
      </c>
      <c r="B136" s="33"/>
      <c r="C136" s="33"/>
      <c r="D136" s="33"/>
      <c r="E136" s="33"/>
      <c r="F136" s="33"/>
      <c r="G136" s="33"/>
      <c r="H136" s="33"/>
      <c r="I136" s="33"/>
      <c r="J136" s="33"/>
      <c r="K136" s="33"/>
      <c r="L136" s="33"/>
      <c r="M136" t="str">
        <f>IF(SUM(B136:L136)&gt;0,'Calulations '!V130,"N.A.")</f>
        <v>N.A.</v>
      </c>
      <c r="N136" s="26" t="e">
        <f t="shared" si="1"/>
        <v>#VALUE!</v>
      </c>
    </row>
    <row r="137" spans="1:14" x14ac:dyDescent="0.3">
      <c r="A137" s="33">
        <v>122</v>
      </c>
      <c r="B137" s="33"/>
      <c r="C137" s="33"/>
      <c r="D137" s="33"/>
      <c r="E137" s="33"/>
      <c r="F137" s="33"/>
      <c r="G137" s="33"/>
      <c r="H137" s="33"/>
      <c r="I137" s="33"/>
      <c r="J137" s="33"/>
      <c r="K137" s="33"/>
      <c r="L137" s="33"/>
      <c r="M137" t="str">
        <f>IF(SUM(B137:L137)&gt;0,'Calulations '!V131,"N.A.")</f>
        <v>N.A.</v>
      </c>
      <c r="N137" s="26" t="e">
        <f t="shared" si="1"/>
        <v>#VALUE!</v>
      </c>
    </row>
    <row r="138" spans="1:14" x14ac:dyDescent="0.3">
      <c r="A138" s="33">
        <v>123</v>
      </c>
      <c r="B138" s="33"/>
      <c r="C138" s="33"/>
      <c r="D138" s="33"/>
      <c r="E138" s="33"/>
      <c r="F138" s="33"/>
      <c r="G138" s="33"/>
      <c r="H138" s="33"/>
      <c r="I138" s="33"/>
      <c r="J138" s="33"/>
      <c r="K138" s="33"/>
      <c r="L138" s="33"/>
      <c r="M138" t="str">
        <f>IF(SUM(B138:L138)&gt;0,'Calulations '!V132,"N.A.")</f>
        <v>N.A.</v>
      </c>
      <c r="N138" s="26" t="e">
        <f t="shared" si="1"/>
        <v>#VALUE!</v>
      </c>
    </row>
    <row r="139" spans="1:14" x14ac:dyDescent="0.3">
      <c r="A139" s="33">
        <v>124</v>
      </c>
      <c r="B139" s="33"/>
      <c r="C139" s="33"/>
      <c r="D139" s="33"/>
      <c r="E139" s="33"/>
      <c r="F139" s="33"/>
      <c r="G139" s="33"/>
      <c r="H139" s="33"/>
      <c r="I139" s="33"/>
      <c r="J139" s="33"/>
      <c r="K139" s="33"/>
      <c r="L139" s="33"/>
      <c r="M139" t="str">
        <f>IF(SUM(B139:L139)&gt;0,'Calulations '!V133,"N.A.")</f>
        <v>N.A.</v>
      </c>
      <c r="N139" s="26" t="e">
        <f t="shared" si="1"/>
        <v>#VALUE!</v>
      </c>
    </row>
    <row r="140" spans="1:14" x14ac:dyDescent="0.3">
      <c r="A140" s="33">
        <v>125</v>
      </c>
      <c r="B140" s="33"/>
      <c r="C140" s="33"/>
      <c r="D140" s="33"/>
      <c r="E140" s="33"/>
      <c r="F140" s="33"/>
      <c r="G140" s="33"/>
      <c r="H140" s="33"/>
      <c r="I140" s="33"/>
      <c r="J140" s="33"/>
      <c r="K140" s="33"/>
      <c r="L140" s="33"/>
      <c r="M140" t="str">
        <f>IF(SUM(B140:L140)&gt;0,'Calulations '!V134,"N.A.")</f>
        <v>N.A.</v>
      </c>
      <c r="N140" s="26" t="e">
        <f t="shared" si="1"/>
        <v>#VALUE!</v>
      </c>
    </row>
    <row r="141" spans="1:14" x14ac:dyDescent="0.3">
      <c r="A141" s="33">
        <v>126</v>
      </c>
      <c r="B141" s="33"/>
      <c r="C141" s="33"/>
      <c r="D141" s="33"/>
      <c r="E141" s="33"/>
      <c r="F141" s="33"/>
      <c r="G141" s="33"/>
      <c r="H141" s="33"/>
      <c r="I141" s="33"/>
      <c r="J141" s="33"/>
      <c r="K141" s="33"/>
      <c r="L141" s="33"/>
      <c r="M141" t="str">
        <f>IF(SUM(B141:L141)&gt;0,'Calulations '!V135,"N.A.")</f>
        <v>N.A.</v>
      </c>
      <c r="N141" s="26" t="e">
        <f t="shared" si="1"/>
        <v>#VALUE!</v>
      </c>
    </row>
    <row r="142" spans="1:14" x14ac:dyDescent="0.3">
      <c r="A142" s="33">
        <v>127</v>
      </c>
      <c r="B142" s="33"/>
      <c r="C142" s="33"/>
      <c r="D142" s="33"/>
      <c r="E142" s="33"/>
      <c r="F142" s="33"/>
      <c r="G142" s="33"/>
      <c r="H142" s="33"/>
      <c r="I142" s="33"/>
      <c r="J142" s="33"/>
      <c r="K142" s="33"/>
      <c r="L142" s="33"/>
      <c r="M142" t="str">
        <f>IF(SUM(B142:L142)&gt;0,'Calulations '!V136,"N.A.")</f>
        <v>N.A.</v>
      </c>
      <c r="N142" s="26" t="e">
        <f t="shared" si="1"/>
        <v>#VALUE!</v>
      </c>
    </row>
    <row r="143" spans="1:14" x14ac:dyDescent="0.3">
      <c r="A143" s="33">
        <v>128</v>
      </c>
      <c r="B143" s="33"/>
      <c r="C143" s="33"/>
      <c r="D143" s="33"/>
      <c r="E143" s="33"/>
      <c r="F143" s="33"/>
      <c r="G143" s="33"/>
      <c r="H143" s="33"/>
      <c r="I143" s="33"/>
      <c r="J143" s="33"/>
      <c r="K143" s="33"/>
      <c r="L143" s="33"/>
      <c r="M143" t="str">
        <f>IF(SUM(B143:L143)&gt;0,'Calulations '!V137,"N.A.")</f>
        <v>N.A.</v>
      </c>
      <c r="N143" s="26" t="e">
        <f t="shared" si="1"/>
        <v>#VALUE!</v>
      </c>
    </row>
    <row r="144" spans="1:14" x14ac:dyDescent="0.3">
      <c r="A144" s="33">
        <v>129</v>
      </c>
      <c r="B144" s="33"/>
      <c r="C144" s="33"/>
      <c r="D144" s="33"/>
      <c r="E144" s="33"/>
      <c r="F144" s="33"/>
      <c r="G144" s="33"/>
      <c r="H144" s="33"/>
      <c r="I144" s="33"/>
      <c r="J144" s="33"/>
      <c r="K144" s="33"/>
      <c r="L144" s="33"/>
      <c r="M144" t="str">
        <f>IF(SUM(B144:L144)&gt;0,'Calulations '!V138,"N.A.")</f>
        <v>N.A.</v>
      </c>
      <c r="N144" s="26" t="e">
        <f t="shared" si="1"/>
        <v>#VALUE!</v>
      </c>
    </row>
    <row r="145" spans="1:14" x14ac:dyDescent="0.3">
      <c r="A145" s="33">
        <v>130</v>
      </c>
      <c r="B145" s="33"/>
      <c r="C145" s="33"/>
      <c r="D145" s="33"/>
      <c r="E145" s="33"/>
      <c r="F145" s="33"/>
      <c r="G145" s="33"/>
      <c r="H145" s="33"/>
      <c r="I145" s="33"/>
      <c r="J145" s="33"/>
      <c r="K145" s="33"/>
      <c r="L145" s="33"/>
      <c r="M145" t="str">
        <f>IF(SUM(B145:L145)&gt;0,'Calulations '!V139,"N.A.")</f>
        <v>N.A.</v>
      </c>
      <c r="N145" s="26" t="e">
        <f t="shared" ref="N145:N208" si="2">IF($C$13&gt;0.1,100-((_xlfn.NORM.DIST($C$13,M145,0.1327057,TRUE))*100),"N.A.")</f>
        <v>#VALUE!</v>
      </c>
    </row>
    <row r="146" spans="1:14" x14ac:dyDescent="0.3">
      <c r="A146" s="33">
        <v>131</v>
      </c>
      <c r="B146" s="33"/>
      <c r="C146" s="33"/>
      <c r="D146" s="33"/>
      <c r="E146" s="33"/>
      <c r="F146" s="33"/>
      <c r="G146" s="33"/>
      <c r="H146" s="33"/>
      <c r="I146" s="33"/>
      <c r="J146" s="33"/>
      <c r="K146" s="33"/>
      <c r="L146" s="33"/>
      <c r="M146" t="str">
        <f>IF(SUM(B146:L146)&gt;0,'Calulations '!V140,"N.A.")</f>
        <v>N.A.</v>
      </c>
      <c r="N146" s="26" t="e">
        <f t="shared" si="2"/>
        <v>#VALUE!</v>
      </c>
    </row>
    <row r="147" spans="1:14" x14ac:dyDescent="0.3">
      <c r="A147" s="33">
        <v>132</v>
      </c>
      <c r="B147" s="33"/>
      <c r="C147" s="33"/>
      <c r="D147" s="33"/>
      <c r="E147" s="33"/>
      <c r="F147" s="33"/>
      <c r="G147" s="33"/>
      <c r="H147" s="33"/>
      <c r="I147" s="33"/>
      <c r="J147" s="33"/>
      <c r="K147" s="33"/>
      <c r="L147" s="33"/>
      <c r="M147" t="str">
        <f>IF(SUM(B147:L147)&gt;0,'Calulations '!V141,"N.A.")</f>
        <v>N.A.</v>
      </c>
      <c r="N147" s="26" t="e">
        <f t="shared" si="2"/>
        <v>#VALUE!</v>
      </c>
    </row>
    <row r="148" spans="1:14" x14ac:dyDescent="0.3">
      <c r="A148" s="33">
        <v>133</v>
      </c>
      <c r="B148" s="33"/>
      <c r="C148" s="33"/>
      <c r="D148" s="33"/>
      <c r="E148" s="33"/>
      <c r="F148" s="33"/>
      <c r="G148" s="33"/>
      <c r="H148" s="33"/>
      <c r="I148" s="33"/>
      <c r="J148" s="33"/>
      <c r="K148" s="33"/>
      <c r="L148" s="33"/>
      <c r="M148" t="str">
        <f>IF(SUM(B148:L148)&gt;0,'Calulations '!V142,"N.A.")</f>
        <v>N.A.</v>
      </c>
      <c r="N148" s="26" t="e">
        <f t="shared" si="2"/>
        <v>#VALUE!</v>
      </c>
    </row>
    <row r="149" spans="1:14" x14ac:dyDescent="0.3">
      <c r="A149" s="33">
        <v>134</v>
      </c>
      <c r="B149" s="33"/>
      <c r="C149" s="33"/>
      <c r="D149" s="33"/>
      <c r="E149" s="33"/>
      <c r="F149" s="33"/>
      <c r="G149" s="33"/>
      <c r="H149" s="33"/>
      <c r="I149" s="33"/>
      <c r="J149" s="33"/>
      <c r="K149" s="33"/>
      <c r="L149" s="33"/>
      <c r="M149" t="str">
        <f>IF(SUM(B149:L149)&gt;0,'Calulations '!V143,"N.A.")</f>
        <v>N.A.</v>
      </c>
      <c r="N149" s="26" t="e">
        <f t="shared" si="2"/>
        <v>#VALUE!</v>
      </c>
    </row>
    <row r="150" spans="1:14" x14ac:dyDescent="0.3">
      <c r="A150" s="33">
        <v>135</v>
      </c>
      <c r="B150" s="33"/>
      <c r="C150" s="33"/>
      <c r="D150" s="33"/>
      <c r="E150" s="33"/>
      <c r="F150" s="33"/>
      <c r="G150" s="33"/>
      <c r="H150" s="33"/>
      <c r="I150" s="33"/>
      <c r="J150" s="33"/>
      <c r="K150" s="33"/>
      <c r="L150" s="33"/>
      <c r="M150" t="str">
        <f>IF(SUM(B150:L150)&gt;0,'Calulations '!V144,"N.A.")</f>
        <v>N.A.</v>
      </c>
      <c r="N150" s="26" t="e">
        <f t="shared" si="2"/>
        <v>#VALUE!</v>
      </c>
    </row>
    <row r="151" spans="1:14" x14ac:dyDescent="0.3">
      <c r="A151" s="33">
        <v>136</v>
      </c>
      <c r="B151" s="33"/>
      <c r="C151" s="33"/>
      <c r="D151" s="33"/>
      <c r="E151" s="33"/>
      <c r="F151" s="33"/>
      <c r="G151" s="33"/>
      <c r="H151" s="33"/>
      <c r="I151" s="33"/>
      <c r="J151" s="33"/>
      <c r="K151" s="33"/>
      <c r="L151" s="33"/>
      <c r="M151" t="str">
        <f>IF(SUM(B151:L151)&gt;0,'Calulations '!V145,"N.A.")</f>
        <v>N.A.</v>
      </c>
      <c r="N151" s="26" t="e">
        <f t="shared" si="2"/>
        <v>#VALUE!</v>
      </c>
    </row>
    <row r="152" spans="1:14" x14ac:dyDescent="0.3">
      <c r="A152" s="33">
        <v>137</v>
      </c>
      <c r="B152" s="33"/>
      <c r="C152" s="33"/>
      <c r="D152" s="33"/>
      <c r="E152" s="33"/>
      <c r="F152" s="33"/>
      <c r="G152" s="33"/>
      <c r="H152" s="33"/>
      <c r="I152" s="33"/>
      <c r="J152" s="33"/>
      <c r="K152" s="33"/>
      <c r="L152" s="33"/>
      <c r="M152" t="str">
        <f>IF(SUM(B152:L152)&gt;0,'Calulations '!V146,"N.A.")</f>
        <v>N.A.</v>
      </c>
      <c r="N152" s="26" t="e">
        <f t="shared" si="2"/>
        <v>#VALUE!</v>
      </c>
    </row>
    <row r="153" spans="1:14" x14ac:dyDescent="0.3">
      <c r="A153" s="33">
        <v>138</v>
      </c>
      <c r="B153" s="33"/>
      <c r="C153" s="33"/>
      <c r="D153" s="33"/>
      <c r="E153" s="33"/>
      <c r="F153" s="33"/>
      <c r="G153" s="33"/>
      <c r="H153" s="33"/>
      <c r="I153" s="33"/>
      <c r="J153" s="33"/>
      <c r="K153" s="33"/>
      <c r="L153" s="33"/>
      <c r="M153" t="str">
        <f>IF(SUM(B153:L153)&gt;0,'Calulations '!V147,"N.A.")</f>
        <v>N.A.</v>
      </c>
      <c r="N153" s="26" t="e">
        <f t="shared" si="2"/>
        <v>#VALUE!</v>
      </c>
    </row>
    <row r="154" spans="1:14" x14ac:dyDescent="0.3">
      <c r="A154" s="33">
        <v>139</v>
      </c>
      <c r="B154" s="33"/>
      <c r="C154" s="33"/>
      <c r="D154" s="33"/>
      <c r="E154" s="33"/>
      <c r="F154" s="33"/>
      <c r="G154" s="33"/>
      <c r="H154" s="33"/>
      <c r="I154" s="33"/>
      <c r="J154" s="33"/>
      <c r="K154" s="33"/>
      <c r="L154" s="33"/>
      <c r="M154" t="str">
        <f>IF(SUM(B154:L154)&gt;0,'Calulations '!V148,"N.A.")</f>
        <v>N.A.</v>
      </c>
      <c r="N154" s="26" t="e">
        <f t="shared" si="2"/>
        <v>#VALUE!</v>
      </c>
    </row>
    <row r="155" spans="1:14" x14ac:dyDescent="0.3">
      <c r="A155" s="33">
        <v>140</v>
      </c>
      <c r="B155" s="33"/>
      <c r="C155" s="33"/>
      <c r="D155" s="33"/>
      <c r="E155" s="33"/>
      <c r="F155" s="33"/>
      <c r="G155" s="33"/>
      <c r="H155" s="33"/>
      <c r="I155" s="33"/>
      <c r="J155" s="33"/>
      <c r="K155" s="33"/>
      <c r="L155" s="33"/>
      <c r="M155" t="str">
        <f>IF(SUM(B155:L155)&gt;0,'Calulations '!V149,"N.A.")</f>
        <v>N.A.</v>
      </c>
      <c r="N155" s="26" t="e">
        <f t="shared" si="2"/>
        <v>#VALUE!</v>
      </c>
    </row>
    <row r="156" spans="1:14" x14ac:dyDescent="0.3">
      <c r="A156" s="33">
        <v>141</v>
      </c>
      <c r="B156" s="33"/>
      <c r="C156" s="33"/>
      <c r="D156" s="33"/>
      <c r="E156" s="33"/>
      <c r="F156" s="33"/>
      <c r="G156" s="33"/>
      <c r="H156" s="33"/>
      <c r="I156" s="33"/>
      <c r="J156" s="33"/>
      <c r="K156" s="33"/>
      <c r="L156" s="33"/>
      <c r="M156" t="str">
        <f>IF(SUM(B156:L156)&gt;0,'Calulations '!V150,"N.A.")</f>
        <v>N.A.</v>
      </c>
      <c r="N156" s="26" t="e">
        <f t="shared" si="2"/>
        <v>#VALUE!</v>
      </c>
    </row>
    <row r="157" spans="1:14" x14ac:dyDescent="0.3">
      <c r="A157" s="33">
        <v>142</v>
      </c>
      <c r="B157" s="33"/>
      <c r="C157" s="33"/>
      <c r="D157" s="33"/>
      <c r="E157" s="33"/>
      <c r="F157" s="33"/>
      <c r="G157" s="33"/>
      <c r="H157" s="33"/>
      <c r="I157" s="33"/>
      <c r="J157" s="33"/>
      <c r="K157" s="33"/>
      <c r="L157" s="33"/>
      <c r="M157" t="str">
        <f>IF(SUM(B157:L157)&gt;0,'Calulations '!V151,"N.A.")</f>
        <v>N.A.</v>
      </c>
      <c r="N157" s="26" t="e">
        <f t="shared" si="2"/>
        <v>#VALUE!</v>
      </c>
    </row>
    <row r="158" spans="1:14" x14ac:dyDescent="0.3">
      <c r="A158" s="33">
        <v>143</v>
      </c>
      <c r="B158" s="33"/>
      <c r="C158" s="33"/>
      <c r="D158" s="33"/>
      <c r="E158" s="33"/>
      <c r="F158" s="33"/>
      <c r="G158" s="33"/>
      <c r="H158" s="33"/>
      <c r="I158" s="33"/>
      <c r="J158" s="33"/>
      <c r="K158" s="33"/>
      <c r="L158" s="33"/>
      <c r="M158" t="str">
        <f>IF(SUM(B158:L158)&gt;0,'Calulations '!V152,"N.A.")</f>
        <v>N.A.</v>
      </c>
      <c r="N158" s="26" t="e">
        <f t="shared" si="2"/>
        <v>#VALUE!</v>
      </c>
    </row>
    <row r="159" spans="1:14" x14ac:dyDescent="0.3">
      <c r="A159" s="33">
        <v>144</v>
      </c>
      <c r="B159" s="33"/>
      <c r="C159" s="33"/>
      <c r="D159" s="33"/>
      <c r="E159" s="33"/>
      <c r="F159" s="33"/>
      <c r="G159" s="33"/>
      <c r="H159" s="33"/>
      <c r="I159" s="33"/>
      <c r="J159" s="33"/>
      <c r="K159" s="33"/>
      <c r="L159" s="33"/>
      <c r="M159" t="str">
        <f>IF(SUM(B159:L159)&gt;0,'Calulations '!V153,"N.A.")</f>
        <v>N.A.</v>
      </c>
      <c r="N159" s="26" t="e">
        <f t="shared" si="2"/>
        <v>#VALUE!</v>
      </c>
    </row>
    <row r="160" spans="1:14" x14ac:dyDescent="0.3">
      <c r="A160" s="33">
        <v>145</v>
      </c>
      <c r="B160" s="33"/>
      <c r="C160" s="33"/>
      <c r="D160" s="33"/>
      <c r="E160" s="33"/>
      <c r="F160" s="33"/>
      <c r="G160" s="33"/>
      <c r="H160" s="33"/>
      <c r="I160" s="33"/>
      <c r="J160" s="33"/>
      <c r="K160" s="33"/>
      <c r="L160" s="33"/>
      <c r="M160" t="str">
        <f>IF(SUM(B160:L160)&gt;0,'Calulations '!V154,"N.A.")</f>
        <v>N.A.</v>
      </c>
      <c r="N160" s="26" t="e">
        <f t="shared" si="2"/>
        <v>#VALUE!</v>
      </c>
    </row>
    <row r="161" spans="1:14" x14ac:dyDescent="0.3">
      <c r="A161" s="33">
        <v>146</v>
      </c>
      <c r="B161" s="33"/>
      <c r="C161" s="33"/>
      <c r="D161" s="33"/>
      <c r="E161" s="33"/>
      <c r="F161" s="33"/>
      <c r="G161" s="33"/>
      <c r="H161" s="33"/>
      <c r="I161" s="33"/>
      <c r="J161" s="33"/>
      <c r="K161" s="33"/>
      <c r="L161" s="33"/>
      <c r="M161" t="str">
        <f>IF(SUM(B161:L161)&gt;0,'Calulations '!V155,"N.A.")</f>
        <v>N.A.</v>
      </c>
      <c r="N161" s="26" t="e">
        <f t="shared" si="2"/>
        <v>#VALUE!</v>
      </c>
    </row>
    <row r="162" spans="1:14" x14ac:dyDescent="0.3">
      <c r="A162" s="33">
        <v>147</v>
      </c>
      <c r="B162" s="33"/>
      <c r="C162" s="33"/>
      <c r="D162" s="33"/>
      <c r="E162" s="33"/>
      <c r="F162" s="33"/>
      <c r="G162" s="33"/>
      <c r="H162" s="33"/>
      <c r="I162" s="33"/>
      <c r="J162" s="33"/>
      <c r="K162" s="33"/>
      <c r="L162" s="33"/>
      <c r="M162" t="str">
        <f>IF(SUM(B162:L162)&gt;0,'Calulations '!V156,"N.A.")</f>
        <v>N.A.</v>
      </c>
      <c r="N162" s="26" t="e">
        <f t="shared" si="2"/>
        <v>#VALUE!</v>
      </c>
    </row>
    <row r="163" spans="1:14" x14ac:dyDescent="0.3">
      <c r="A163" s="33">
        <v>148</v>
      </c>
      <c r="B163" s="33"/>
      <c r="C163" s="33"/>
      <c r="D163" s="33"/>
      <c r="E163" s="33"/>
      <c r="F163" s="33"/>
      <c r="G163" s="33"/>
      <c r="H163" s="33"/>
      <c r="I163" s="33"/>
      <c r="J163" s="33"/>
      <c r="K163" s="33"/>
      <c r="L163" s="33"/>
      <c r="M163" t="str">
        <f>IF(SUM(B163:L163)&gt;0,'Calulations '!V157,"N.A.")</f>
        <v>N.A.</v>
      </c>
      <c r="N163" s="26" t="e">
        <f t="shared" si="2"/>
        <v>#VALUE!</v>
      </c>
    </row>
    <row r="164" spans="1:14" x14ac:dyDescent="0.3">
      <c r="A164" s="33">
        <v>149</v>
      </c>
      <c r="B164" s="33"/>
      <c r="C164" s="33"/>
      <c r="D164" s="33"/>
      <c r="E164" s="33"/>
      <c r="F164" s="33"/>
      <c r="G164" s="33"/>
      <c r="H164" s="33"/>
      <c r="I164" s="33"/>
      <c r="J164" s="33"/>
      <c r="K164" s="33"/>
      <c r="L164" s="33"/>
      <c r="M164" t="str">
        <f>IF(SUM(B164:L164)&gt;0,'Calulations '!V158,"N.A.")</f>
        <v>N.A.</v>
      </c>
      <c r="N164" s="26" t="e">
        <f t="shared" si="2"/>
        <v>#VALUE!</v>
      </c>
    </row>
    <row r="165" spans="1:14" x14ac:dyDescent="0.3">
      <c r="A165" s="33">
        <v>150</v>
      </c>
      <c r="B165" s="33"/>
      <c r="C165" s="33"/>
      <c r="D165" s="33"/>
      <c r="E165" s="33"/>
      <c r="F165" s="33"/>
      <c r="G165" s="33"/>
      <c r="H165" s="33"/>
      <c r="I165" s="33"/>
      <c r="J165" s="33"/>
      <c r="K165" s="33"/>
      <c r="L165" s="33"/>
      <c r="M165" t="str">
        <f>IF(SUM(B165:L165)&gt;0,'Calulations '!V159,"N.A.")</f>
        <v>N.A.</v>
      </c>
      <c r="N165" s="26" t="e">
        <f t="shared" si="2"/>
        <v>#VALUE!</v>
      </c>
    </row>
    <row r="166" spans="1:14" x14ac:dyDescent="0.3">
      <c r="A166" s="33">
        <v>151</v>
      </c>
      <c r="B166" s="33"/>
      <c r="C166" s="33"/>
      <c r="D166" s="33"/>
      <c r="E166" s="33"/>
      <c r="F166" s="33"/>
      <c r="G166" s="33"/>
      <c r="H166" s="33"/>
      <c r="I166" s="33"/>
      <c r="J166" s="33"/>
      <c r="K166" s="33"/>
      <c r="L166" s="33"/>
      <c r="M166" t="str">
        <f>IF(SUM(B166:L166)&gt;0,'Calulations '!V160,"N.A.")</f>
        <v>N.A.</v>
      </c>
      <c r="N166" s="26" t="e">
        <f t="shared" si="2"/>
        <v>#VALUE!</v>
      </c>
    </row>
    <row r="167" spans="1:14" x14ac:dyDescent="0.3">
      <c r="A167" s="33">
        <v>152</v>
      </c>
      <c r="B167" s="33"/>
      <c r="C167" s="33"/>
      <c r="D167" s="33"/>
      <c r="E167" s="33"/>
      <c r="F167" s="33"/>
      <c r="G167" s="33"/>
      <c r="H167" s="33"/>
      <c r="I167" s="33"/>
      <c r="J167" s="33"/>
      <c r="K167" s="33"/>
      <c r="L167" s="33"/>
      <c r="M167" t="str">
        <f>IF(SUM(B167:L167)&gt;0,'Calulations '!V161,"N.A.")</f>
        <v>N.A.</v>
      </c>
      <c r="N167" s="26" t="e">
        <f t="shared" si="2"/>
        <v>#VALUE!</v>
      </c>
    </row>
    <row r="168" spans="1:14" x14ac:dyDescent="0.3">
      <c r="A168" s="33">
        <v>153</v>
      </c>
      <c r="B168" s="33"/>
      <c r="C168" s="33"/>
      <c r="D168" s="33"/>
      <c r="E168" s="33"/>
      <c r="F168" s="33"/>
      <c r="G168" s="33"/>
      <c r="H168" s="33"/>
      <c r="I168" s="33"/>
      <c r="J168" s="33"/>
      <c r="K168" s="33"/>
      <c r="L168" s="33"/>
      <c r="M168" t="str">
        <f>IF(SUM(B168:L168)&gt;0,'Calulations '!V162,"N.A.")</f>
        <v>N.A.</v>
      </c>
      <c r="N168" s="26" t="e">
        <f t="shared" si="2"/>
        <v>#VALUE!</v>
      </c>
    </row>
    <row r="169" spans="1:14" x14ac:dyDescent="0.3">
      <c r="A169" s="33">
        <v>154</v>
      </c>
      <c r="B169" s="33"/>
      <c r="C169" s="33"/>
      <c r="D169" s="33"/>
      <c r="E169" s="33"/>
      <c r="F169" s="33"/>
      <c r="G169" s="33"/>
      <c r="H169" s="33"/>
      <c r="I169" s="33"/>
      <c r="J169" s="33"/>
      <c r="K169" s="33"/>
      <c r="L169" s="33"/>
      <c r="M169" t="str">
        <f>IF(SUM(B169:L169)&gt;0,'Calulations '!V163,"N.A.")</f>
        <v>N.A.</v>
      </c>
      <c r="N169" s="26" t="e">
        <f t="shared" si="2"/>
        <v>#VALUE!</v>
      </c>
    </row>
    <row r="170" spans="1:14" x14ac:dyDescent="0.3">
      <c r="A170" s="33">
        <v>155</v>
      </c>
      <c r="B170" s="33"/>
      <c r="C170" s="33"/>
      <c r="D170" s="33"/>
      <c r="E170" s="33"/>
      <c r="F170" s="33"/>
      <c r="G170" s="33"/>
      <c r="H170" s="33"/>
      <c r="I170" s="33"/>
      <c r="J170" s="33"/>
      <c r="K170" s="33"/>
      <c r="L170" s="33"/>
      <c r="M170" t="str">
        <f>IF(SUM(B170:L170)&gt;0,'Calulations '!V164,"N.A.")</f>
        <v>N.A.</v>
      </c>
      <c r="N170" s="26" t="e">
        <f t="shared" si="2"/>
        <v>#VALUE!</v>
      </c>
    </row>
    <row r="171" spans="1:14" x14ac:dyDescent="0.3">
      <c r="A171" s="33">
        <v>156</v>
      </c>
      <c r="B171" s="33"/>
      <c r="C171" s="33"/>
      <c r="D171" s="33"/>
      <c r="E171" s="33"/>
      <c r="F171" s="33"/>
      <c r="G171" s="33"/>
      <c r="H171" s="33"/>
      <c r="I171" s="33"/>
      <c r="J171" s="33"/>
      <c r="K171" s="33"/>
      <c r="L171" s="33"/>
      <c r="M171" t="str">
        <f>IF(SUM(B171:L171)&gt;0,'Calulations '!V165,"N.A.")</f>
        <v>N.A.</v>
      </c>
      <c r="N171" s="26" t="e">
        <f t="shared" si="2"/>
        <v>#VALUE!</v>
      </c>
    </row>
    <row r="172" spans="1:14" x14ac:dyDescent="0.3">
      <c r="A172" s="33">
        <v>157</v>
      </c>
      <c r="B172" s="33"/>
      <c r="C172" s="33"/>
      <c r="D172" s="33"/>
      <c r="E172" s="33"/>
      <c r="F172" s="33"/>
      <c r="G172" s="33"/>
      <c r="H172" s="33"/>
      <c r="I172" s="33"/>
      <c r="J172" s="33"/>
      <c r="K172" s="33"/>
      <c r="L172" s="33"/>
      <c r="M172" t="str">
        <f>IF(SUM(B172:L172)&gt;0,'Calulations '!V166,"N.A.")</f>
        <v>N.A.</v>
      </c>
      <c r="N172" s="26" t="e">
        <f t="shared" si="2"/>
        <v>#VALUE!</v>
      </c>
    </row>
    <row r="173" spans="1:14" x14ac:dyDescent="0.3">
      <c r="A173" s="33">
        <v>158</v>
      </c>
      <c r="B173" s="33"/>
      <c r="C173" s="33"/>
      <c r="D173" s="33"/>
      <c r="E173" s="33"/>
      <c r="F173" s="33"/>
      <c r="G173" s="33"/>
      <c r="H173" s="33"/>
      <c r="I173" s="33"/>
      <c r="J173" s="33"/>
      <c r="K173" s="33"/>
      <c r="L173" s="33"/>
      <c r="M173" t="str">
        <f>IF(SUM(B173:L173)&gt;0,'Calulations '!V167,"N.A.")</f>
        <v>N.A.</v>
      </c>
      <c r="N173" s="26" t="e">
        <f t="shared" si="2"/>
        <v>#VALUE!</v>
      </c>
    </row>
    <row r="174" spans="1:14" x14ac:dyDescent="0.3">
      <c r="A174" s="33">
        <v>159</v>
      </c>
      <c r="B174" s="33"/>
      <c r="C174" s="33"/>
      <c r="D174" s="33"/>
      <c r="E174" s="33"/>
      <c r="F174" s="33"/>
      <c r="G174" s="33"/>
      <c r="H174" s="33"/>
      <c r="I174" s="33"/>
      <c r="J174" s="33"/>
      <c r="K174" s="33"/>
      <c r="L174" s="33"/>
      <c r="M174" t="str">
        <f>IF(SUM(B174:L174)&gt;0,'Calulations '!V168,"N.A.")</f>
        <v>N.A.</v>
      </c>
      <c r="N174" s="26" t="e">
        <f t="shared" si="2"/>
        <v>#VALUE!</v>
      </c>
    </row>
    <row r="175" spans="1:14" x14ac:dyDescent="0.3">
      <c r="A175" s="33">
        <v>160</v>
      </c>
      <c r="B175" s="33"/>
      <c r="C175" s="33"/>
      <c r="D175" s="33"/>
      <c r="E175" s="33"/>
      <c r="F175" s="33"/>
      <c r="G175" s="33"/>
      <c r="H175" s="33"/>
      <c r="I175" s="33"/>
      <c r="J175" s="33"/>
      <c r="K175" s="33"/>
      <c r="L175" s="33"/>
      <c r="M175" t="str">
        <f>IF(SUM(B175:L175)&gt;0,'Calulations '!V169,"N.A.")</f>
        <v>N.A.</v>
      </c>
      <c r="N175" s="26" t="e">
        <f t="shared" si="2"/>
        <v>#VALUE!</v>
      </c>
    </row>
    <row r="176" spans="1:14" x14ac:dyDescent="0.3">
      <c r="A176" s="33">
        <v>161</v>
      </c>
      <c r="B176" s="33"/>
      <c r="C176" s="33"/>
      <c r="D176" s="33"/>
      <c r="E176" s="33"/>
      <c r="F176" s="33"/>
      <c r="G176" s="33"/>
      <c r="H176" s="33"/>
      <c r="I176" s="33"/>
      <c r="J176" s="33"/>
      <c r="K176" s="33"/>
      <c r="L176" s="33"/>
      <c r="M176" t="str">
        <f>IF(SUM(B176:L176)&gt;0,'Calulations '!V170,"N.A.")</f>
        <v>N.A.</v>
      </c>
      <c r="N176" s="26" t="e">
        <f t="shared" si="2"/>
        <v>#VALUE!</v>
      </c>
    </row>
    <row r="177" spans="1:14" x14ac:dyDescent="0.3">
      <c r="A177" s="33">
        <v>162</v>
      </c>
      <c r="B177" s="33"/>
      <c r="C177" s="33"/>
      <c r="D177" s="33"/>
      <c r="E177" s="33"/>
      <c r="F177" s="33"/>
      <c r="G177" s="33"/>
      <c r="H177" s="33"/>
      <c r="I177" s="33"/>
      <c r="J177" s="33"/>
      <c r="K177" s="33"/>
      <c r="L177" s="33"/>
      <c r="M177" t="str">
        <f>IF(SUM(B177:L177)&gt;0,'Calulations '!V171,"N.A.")</f>
        <v>N.A.</v>
      </c>
      <c r="N177" s="26" t="e">
        <f t="shared" si="2"/>
        <v>#VALUE!</v>
      </c>
    </row>
    <row r="178" spans="1:14" x14ac:dyDescent="0.3">
      <c r="A178" s="33">
        <v>163</v>
      </c>
      <c r="B178" s="33"/>
      <c r="C178" s="33"/>
      <c r="D178" s="33"/>
      <c r="E178" s="33"/>
      <c r="F178" s="33"/>
      <c r="G178" s="33"/>
      <c r="H178" s="33"/>
      <c r="I178" s="33"/>
      <c r="J178" s="33"/>
      <c r="K178" s="33"/>
      <c r="L178" s="33"/>
      <c r="M178" t="str">
        <f>IF(SUM(B178:L178)&gt;0,'Calulations '!V172,"N.A.")</f>
        <v>N.A.</v>
      </c>
      <c r="N178" s="26" t="e">
        <f t="shared" si="2"/>
        <v>#VALUE!</v>
      </c>
    </row>
    <row r="179" spans="1:14" x14ac:dyDescent="0.3">
      <c r="A179" s="33">
        <v>164</v>
      </c>
      <c r="B179" s="33"/>
      <c r="C179" s="33"/>
      <c r="D179" s="33"/>
      <c r="E179" s="33"/>
      <c r="F179" s="33"/>
      <c r="G179" s="33"/>
      <c r="H179" s="33"/>
      <c r="I179" s="33"/>
      <c r="J179" s="33"/>
      <c r="K179" s="33"/>
      <c r="L179" s="33"/>
      <c r="M179" t="str">
        <f>IF(SUM(B179:L179)&gt;0,'Calulations '!V173,"N.A.")</f>
        <v>N.A.</v>
      </c>
      <c r="N179" s="26" t="e">
        <f t="shared" si="2"/>
        <v>#VALUE!</v>
      </c>
    </row>
    <row r="180" spans="1:14" x14ac:dyDescent="0.3">
      <c r="A180" s="33">
        <v>165</v>
      </c>
      <c r="B180" s="33"/>
      <c r="C180" s="33"/>
      <c r="D180" s="33"/>
      <c r="E180" s="33"/>
      <c r="F180" s="33"/>
      <c r="G180" s="33"/>
      <c r="H180" s="33"/>
      <c r="I180" s="33"/>
      <c r="J180" s="33"/>
      <c r="K180" s="33"/>
      <c r="L180" s="33"/>
      <c r="M180" t="str">
        <f>IF(SUM(B180:L180)&gt;0,'Calulations '!V174,"N.A.")</f>
        <v>N.A.</v>
      </c>
      <c r="N180" s="26" t="e">
        <f t="shared" si="2"/>
        <v>#VALUE!</v>
      </c>
    </row>
    <row r="181" spans="1:14" x14ac:dyDescent="0.3">
      <c r="A181" s="33">
        <v>166</v>
      </c>
      <c r="B181" s="33"/>
      <c r="C181" s="33"/>
      <c r="D181" s="33"/>
      <c r="E181" s="33"/>
      <c r="F181" s="33"/>
      <c r="G181" s="33"/>
      <c r="H181" s="33"/>
      <c r="I181" s="33"/>
      <c r="J181" s="33"/>
      <c r="K181" s="33"/>
      <c r="L181" s="33"/>
      <c r="M181" t="str">
        <f>IF(SUM(B181:L181)&gt;0,'Calulations '!V175,"N.A.")</f>
        <v>N.A.</v>
      </c>
      <c r="N181" s="26" t="e">
        <f t="shared" si="2"/>
        <v>#VALUE!</v>
      </c>
    </row>
    <row r="182" spans="1:14" x14ac:dyDescent="0.3">
      <c r="A182" s="33">
        <v>167</v>
      </c>
      <c r="B182" s="33"/>
      <c r="C182" s="33"/>
      <c r="D182" s="33"/>
      <c r="E182" s="33"/>
      <c r="F182" s="33"/>
      <c r="G182" s="33"/>
      <c r="H182" s="33"/>
      <c r="I182" s="33"/>
      <c r="J182" s="33"/>
      <c r="K182" s="33"/>
      <c r="L182" s="33"/>
      <c r="M182" t="str">
        <f>IF(SUM(B182:L182)&gt;0,'Calulations '!V176,"N.A.")</f>
        <v>N.A.</v>
      </c>
      <c r="N182" s="26" t="e">
        <f t="shared" si="2"/>
        <v>#VALUE!</v>
      </c>
    </row>
    <row r="183" spans="1:14" x14ac:dyDescent="0.3">
      <c r="A183" s="33">
        <v>168</v>
      </c>
      <c r="B183" s="33"/>
      <c r="C183" s="33"/>
      <c r="D183" s="33"/>
      <c r="E183" s="33"/>
      <c r="F183" s="33"/>
      <c r="G183" s="33"/>
      <c r="H183" s="33"/>
      <c r="I183" s="33"/>
      <c r="J183" s="33"/>
      <c r="K183" s="33"/>
      <c r="L183" s="33"/>
      <c r="M183" t="str">
        <f>IF(SUM(B183:L183)&gt;0,'Calulations '!V177,"N.A.")</f>
        <v>N.A.</v>
      </c>
      <c r="N183" s="26" t="e">
        <f t="shared" si="2"/>
        <v>#VALUE!</v>
      </c>
    </row>
    <row r="184" spans="1:14" x14ac:dyDescent="0.3">
      <c r="A184" s="33">
        <v>169</v>
      </c>
      <c r="B184" s="33"/>
      <c r="C184" s="33"/>
      <c r="D184" s="33"/>
      <c r="E184" s="33"/>
      <c r="F184" s="33"/>
      <c r="G184" s="33"/>
      <c r="H184" s="33"/>
      <c r="I184" s="33"/>
      <c r="J184" s="33"/>
      <c r="K184" s="33"/>
      <c r="L184" s="33"/>
      <c r="M184" t="str">
        <f>IF(SUM(B184:L184)&gt;0,'Calulations '!V178,"N.A.")</f>
        <v>N.A.</v>
      </c>
      <c r="N184" s="26" t="e">
        <f t="shared" si="2"/>
        <v>#VALUE!</v>
      </c>
    </row>
    <row r="185" spans="1:14" x14ac:dyDescent="0.3">
      <c r="A185" s="33">
        <v>170</v>
      </c>
      <c r="B185" s="33"/>
      <c r="C185" s="33"/>
      <c r="D185" s="33"/>
      <c r="E185" s="33"/>
      <c r="F185" s="33"/>
      <c r="G185" s="33"/>
      <c r="H185" s="33"/>
      <c r="I185" s="33"/>
      <c r="J185" s="33"/>
      <c r="K185" s="33"/>
      <c r="L185" s="33"/>
      <c r="M185" t="str">
        <f>IF(SUM(B185:L185)&gt;0,'Calulations '!V179,"N.A.")</f>
        <v>N.A.</v>
      </c>
      <c r="N185" s="26" t="e">
        <f t="shared" si="2"/>
        <v>#VALUE!</v>
      </c>
    </row>
    <row r="186" spans="1:14" x14ac:dyDescent="0.3">
      <c r="A186" s="33">
        <v>171</v>
      </c>
      <c r="B186" s="33"/>
      <c r="C186" s="33"/>
      <c r="D186" s="33"/>
      <c r="E186" s="33"/>
      <c r="F186" s="33"/>
      <c r="G186" s="33"/>
      <c r="H186" s="33"/>
      <c r="I186" s="33"/>
      <c r="J186" s="33"/>
      <c r="K186" s="33"/>
      <c r="L186" s="33"/>
      <c r="M186" t="str">
        <f>IF(SUM(B186:L186)&gt;0,'Calulations '!V180,"N.A.")</f>
        <v>N.A.</v>
      </c>
      <c r="N186" s="26" t="e">
        <f t="shared" si="2"/>
        <v>#VALUE!</v>
      </c>
    </row>
    <row r="187" spans="1:14" x14ac:dyDescent="0.3">
      <c r="A187" s="33">
        <v>172</v>
      </c>
      <c r="B187" s="33"/>
      <c r="C187" s="33"/>
      <c r="D187" s="33"/>
      <c r="E187" s="33"/>
      <c r="F187" s="33"/>
      <c r="G187" s="33"/>
      <c r="H187" s="33"/>
      <c r="I187" s="33"/>
      <c r="J187" s="33"/>
      <c r="K187" s="33"/>
      <c r="L187" s="33"/>
      <c r="M187" t="str">
        <f>IF(SUM(B187:L187)&gt;0,'Calulations '!V181,"N.A.")</f>
        <v>N.A.</v>
      </c>
      <c r="N187" s="26" t="e">
        <f t="shared" si="2"/>
        <v>#VALUE!</v>
      </c>
    </row>
    <row r="188" spans="1:14" x14ac:dyDescent="0.3">
      <c r="A188" s="33">
        <v>173</v>
      </c>
      <c r="B188" s="33"/>
      <c r="C188" s="33"/>
      <c r="D188" s="33"/>
      <c r="E188" s="33"/>
      <c r="F188" s="33"/>
      <c r="G188" s="33"/>
      <c r="H188" s="33"/>
      <c r="I188" s="33"/>
      <c r="J188" s="33"/>
      <c r="K188" s="33"/>
      <c r="L188" s="33"/>
      <c r="M188" t="str">
        <f>IF(SUM(B188:L188)&gt;0,'Calulations '!V182,"N.A.")</f>
        <v>N.A.</v>
      </c>
      <c r="N188" s="26" t="e">
        <f t="shared" si="2"/>
        <v>#VALUE!</v>
      </c>
    </row>
    <row r="189" spans="1:14" x14ac:dyDescent="0.3">
      <c r="A189" s="33">
        <v>174</v>
      </c>
      <c r="B189" s="33"/>
      <c r="C189" s="33"/>
      <c r="D189" s="33"/>
      <c r="E189" s="33"/>
      <c r="F189" s="33"/>
      <c r="G189" s="33"/>
      <c r="H189" s="33"/>
      <c r="I189" s="33"/>
      <c r="J189" s="33"/>
      <c r="K189" s="33"/>
      <c r="L189" s="33"/>
      <c r="M189" t="str">
        <f>IF(SUM(B189:L189)&gt;0,'Calulations '!V183,"N.A.")</f>
        <v>N.A.</v>
      </c>
      <c r="N189" s="26" t="e">
        <f t="shared" si="2"/>
        <v>#VALUE!</v>
      </c>
    </row>
    <row r="190" spans="1:14" x14ac:dyDescent="0.3">
      <c r="A190" s="33">
        <v>175</v>
      </c>
      <c r="B190" s="33"/>
      <c r="C190" s="33"/>
      <c r="D190" s="33"/>
      <c r="E190" s="33"/>
      <c r="F190" s="33"/>
      <c r="G190" s="33"/>
      <c r="H190" s="33"/>
      <c r="I190" s="33"/>
      <c r="J190" s="33"/>
      <c r="K190" s="33"/>
      <c r="L190" s="33"/>
      <c r="M190" t="str">
        <f>IF(SUM(B190:L190)&gt;0,'Calulations '!V184,"N.A.")</f>
        <v>N.A.</v>
      </c>
      <c r="N190" s="26" t="e">
        <f t="shared" si="2"/>
        <v>#VALUE!</v>
      </c>
    </row>
    <row r="191" spans="1:14" x14ac:dyDescent="0.3">
      <c r="A191" s="33">
        <v>176</v>
      </c>
      <c r="B191" s="33"/>
      <c r="C191" s="33"/>
      <c r="D191" s="33"/>
      <c r="E191" s="33"/>
      <c r="F191" s="33"/>
      <c r="G191" s="33"/>
      <c r="H191" s="33"/>
      <c r="I191" s="33"/>
      <c r="J191" s="33"/>
      <c r="K191" s="33"/>
      <c r="L191" s="33"/>
      <c r="M191" t="str">
        <f>IF(SUM(B191:L191)&gt;0,'Calulations '!V185,"N.A.")</f>
        <v>N.A.</v>
      </c>
      <c r="N191" s="26" t="e">
        <f t="shared" si="2"/>
        <v>#VALUE!</v>
      </c>
    </row>
    <row r="192" spans="1:14" x14ac:dyDescent="0.3">
      <c r="A192" s="33">
        <v>177</v>
      </c>
      <c r="B192" s="33"/>
      <c r="C192" s="33"/>
      <c r="D192" s="33"/>
      <c r="E192" s="33"/>
      <c r="F192" s="33"/>
      <c r="G192" s="33"/>
      <c r="H192" s="33"/>
      <c r="I192" s="33"/>
      <c r="J192" s="33"/>
      <c r="K192" s="33"/>
      <c r="L192" s="33"/>
      <c r="M192" t="str">
        <f>IF(SUM(B192:L192)&gt;0,'Calulations '!V186,"N.A.")</f>
        <v>N.A.</v>
      </c>
      <c r="N192" s="26" t="e">
        <f t="shared" si="2"/>
        <v>#VALUE!</v>
      </c>
    </row>
    <row r="193" spans="1:14" x14ac:dyDescent="0.3">
      <c r="A193" s="33">
        <v>178</v>
      </c>
      <c r="B193" s="33"/>
      <c r="C193" s="33"/>
      <c r="D193" s="33"/>
      <c r="E193" s="33"/>
      <c r="F193" s="33"/>
      <c r="G193" s="33"/>
      <c r="H193" s="33"/>
      <c r="I193" s="33"/>
      <c r="J193" s="33"/>
      <c r="K193" s="33"/>
      <c r="L193" s="33"/>
      <c r="M193" t="str">
        <f>IF(SUM(B193:L193)&gt;0,'Calulations '!V187,"N.A.")</f>
        <v>N.A.</v>
      </c>
      <c r="N193" s="26" t="e">
        <f t="shared" si="2"/>
        <v>#VALUE!</v>
      </c>
    </row>
    <row r="194" spans="1:14" x14ac:dyDescent="0.3">
      <c r="A194" s="33">
        <v>179</v>
      </c>
      <c r="B194" s="33"/>
      <c r="C194" s="33"/>
      <c r="D194" s="33"/>
      <c r="E194" s="33"/>
      <c r="F194" s="33"/>
      <c r="G194" s="33"/>
      <c r="H194" s="33"/>
      <c r="I194" s="33"/>
      <c r="J194" s="33"/>
      <c r="K194" s="33"/>
      <c r="L194" s="33"/>
      <c r="M194" t="str">
        <f>IF(SUM(B194:L194)&gt;0,'Calulations '!V188,"N.A.")</f>
        <v>N.A.</v>
      </c>
      <c r="N194" s="26" t="e">
        <f t="shared" si="2"/>
        <v>#VALUE!</v>
      </c>
    </row>
    <row r="195" spans="1:14" x14ac:dyDescent="0.3">
      <c r="A195" s="33">
        <v>180</v>
      </c>
      <c r="B195" s="33"/>
      <c r="C195" s="33"/>
      <c r="D195" s="33"/>
      <c r="E195" s="33"/>
      <c r="F195" s="33"/>
      <c r="G195" s="33"/>
      <c r="H195" s="33"/>
      <c r="I195" s="33"/>
      <c r="J195" s="33"/>
      <c r="K195" s="33"/>
      <c r="L195" s="33"/>
      <c r="M195" t="str">
        <f>IF(SUM(B195:L195)&gt;0,'Calulations '!V189,"N.A.")</f>
        <v>N.A.</v>
      </c>
      <c r="N195" s="26" t="e">
        <f t="shared" si="2"/>
        <v>#VALUE!</v>
      </c>
    </row>
    <row r="196" spans="1:14" x14ac:dyDescent="0.3">
      <c r="A196" s="33">
        <v>181</v>
      </c>
      <c r="B196" s="33"/>
      <c r="C196" s="33"/>
      <c r="D196" s="33"/>
      <c r="E196" s="33"/>
      <c r="F196" s="33"/>
      <c r="G196" s="33"/>
      <c r="H196" s="33"/>
      <c r="I196" s="33"/>
      <c r="J196" s="33"/>
      <c r="K196" s="33"/>
      <c r="L196" s="33"/>
      <c r="M196" t="str">
        <f>IF(SUM(B196:L196)&gt;0,'Calulations '!V190,"N.A.")</f>
        <v>N.A.</v>
      </c>
      <c r="N196" s="26" t="e">
        <f t="shared" si="2"/>
        <v>#VALUE!</v>
      </c>
    </row>
    <row r="197" spans="1:14" x14ac:dyDescent="0.3">
      <c r="A197" s="33">
        <v>182</v>
      </c>
      <c r="B197" s="33"/>
      <c r="C197" s="33"/>
      <c r="D197" s="33"/>
      <c r="E197" s="33"/>
      <c r="F197" s="33"/>
      <c r="G197" s="33"/>
      <c r="H197" s="33"/>
      <c r="I197" s="33"/>
      <c r="J197" s="33"/>
      <c r="K197" s="33"/>
      <c r="L197" s="33"/>
      <c r="M197" t="str">
        <f>IF(SUM(B197:L197)&gt;0,'Calulations '!V191,"N.A.")</f>
        <v>N.A.</v>
      </c>
      <c r="N197" s="26" t="e">
        <f t="shared" si="2"/>
        <v>#VALUE!</v>
      </c>
    </row>
    <row r="198" spans="1:14" x14ac:dyDescent="0.3">
      <c r="A198" s="33">
        <v>183</v>
      </c>
      <c r="B198" s="33"/>
      <c r="C198" s="33"/>
      <c r="D198" s="33"/>
      <c r="E198" s="33"/>
      <c r="F198" s="33"/>
      <c r="G198" s="33"/>
      <c r="H198" s="33"/>
      <c r="I198" s="33"/>
      <c r="J198" s="33"/>
      <c r="K198" s="33"/>
      <c r="L198" s="33"/>
      <c r="M198" t="str">
        <f>IF(SUM(B198:L198)&gt;0,'Calulations '!V192,"N.A.")</f>
        <v>N.A.</v>
      </c>
      <c r="N198" s="26" t="e">
        <f t="shared" si="2"/>
        <v>#VALUE!</v>
      </c>
    </row>
    <row r="199" spans="1:14" x14ac:dyDescent="0.3">
      <c r="A199" s="33">
        <v>184</v>
      </c>
      <c r="B199" s="33"/>
      <c r="C199" s="33"/>
      <c r="D199" s="33"/>
      <c r="E199" s="33"/>
      <c r="F199" s="33"/>
      <c r="G199" s="33"/>
      <c r="H199" s="33"/>
      <c r="I199" s="33"/>
      <c r="J199" s="33"/>
      <c r="K199" s="33"/>
      <c r="L199" s="33"/>
      <c r="M199" t="str">
        <f>IF(SUM(B199:L199)&gt;0,'Calulations '!V193,"N.A.")</f>
        <v>N.A.</v>
      </c>
      <c r="N199" s="26" t="e">
        <f t="shared" si="2"/>
        <v>#VALUE!</v>
      </c>
    </row>
    <row r="200" spans="1:14" x14ac:dyDescent="0.3">
      <c r="A200" s="33">
        <v>185</v>
      </c>
      <c r="B200" s="33"/>
      <c r="C200" s="33"/>
      <c r="D200" s="33"/>
      <c r="E200" s="33"/>
      <c r="F200" s="33"/>
      <c r="G200" s="33"/>
      <c r="H200" s="33"/>
      <c r="I200" s="33"/>
      <c r="J200" s="33"/>
      <c r="K200" s="33"/>
      <c r="L200" s="33"/>
      <c r="M200" t="str">
        <f>IF(SUM(B200:L200)&gt;0,'Calulations '!V194,"N.A.")</f>
        <v>N.A.</v>
      </c>
      <c r="N200" s="26" t="e">
        <f t="shared" si="2"/>
        <v>#VALUE!</v>
      </c>
    </row>
    <row r="201" spans="1:14" x14ac:dyDescent="0.3">
      <c r="A201" s="33">
        <v>186</v>
      </c>
      <c r="B201" s="33"/>
      <c r="C201" s="33"/>
      <c r="D201" s="33"/>
      <c r="E201" s="33"/>
      <c r="F201" s="33"/>
      <c r="G201" s="33"/>
      <c r="H201" s="33"/>
      <c r="I201" s="33"/>
      <c r="J201" s="33"/>
      <c r="K201" s="33"/>
      <c r="L201" s="33"/>
      <c r="M201" t="str">
        <f>IF(SUM(B201:L201)&gt;0,'Calulations '!V195,"N.A.")</f>
        <v>N.A.</v>
      </c>
      <c r="N201" s="26" t="e">
        <f t="shared" si="2"/>
        <v>#VALUE!</v>
      </c>
    </row>
    <row r="202" spans="1:14" x14ac:dyDescent="0.3">
      <c r="A202" s="33">
        <v>187</v>
      </c>
      <c r="B202" s="33"/>
      <c r="C202" s="33"/>
      <c r="D202" s="33"/>
      <c r="E202" s="33"/>
      <c r="F202" s="33"/>
      <c r="G202" s="33"/>
      <c r="H202" s="33"/>
      <c r="I202" s="33"/>
      <c r="J202" s="33"/>
      <c r="K202" s="33"/>
      <c r="L202" s="33"/>
      <c r="M202" t="str">
        <f>IF(SUM(B202:L202)&gt;0,'Calulations '!V196,"N.A.")</f>
        <v>N.A.</v>
      </c>
      <c r="N202" s="26" t="e">
        <f t="shared" si="2"/>
        <v>#VALUE!</v>
      </c>
    </row>
    <row r="203" spans="1:14" x14ac:dyDescent="0.3">
      <c r="A203" s="33">
        <v>188</v>
      </c>
      <c r="B203" s="33"/>
      <c r="C203" s="33"/>
      <c r="D203" s="33"/>
      <c r="E203" s="33"/>
      <c r="F203" s="33"/>
      <c r="G203" s="33"/>
      <c r="H203" s="33"/>
      <c r="I203" s="33"/>
      <c r="J203" s="33"/>
      <c r="K203" s="33"/>
      <c r="L203" s="33"/>
      <c r="M203" t="str">
        <f>IF(SUM(B203:L203)&gt;0,'Calulations '!V197,"N.A.")</f>
        <v>N.A.</v>
      </c>
      <c r="N203" s="26" t="e">
        <f t="shared" si="2"/>
        <v>#VALUE!</v>
      </c>
    </row>
    <row r="204" spans="1:14" x14ac:dyDescent="0.3">
      <c r="A204" s="33">
        <v>189</v>
      </c>
      <c r="B204" s="33"/>
      <c r="C204" s="33"/>
      <c r="D204" s="33"/>
      <c r="E204" s="33"/>
      <c r="F204" s="33"/>
      <c r="G204" s="33"/>
      <c r="H204" s="33"/>
      <c r="I204" s="33"/>
      <c r="J204" s="33"/>
      <c r="K204" s="33"/>
      <c r="L204" s="33"/>
      <c r="M204" t="str">
        <f>IF(SUM(B204:L204)&gt;0,'Calulations '!V198,"N.A.")</f>
        <v>N.A.</v>
      </c>
      <c r="N204" s="26" t="e">
        <f t="shared" si="2"/>
        <v>#VALUE!</v>
      </c>
    </row>
    <row r="205" spans="1:14" x14ac:dyDescent="0.3">
      <c r="A205" s="33">
        <v>190</v>
      </c>
      <c r="B205" s="33"/>
      <c r="C205" s="33"/>
      <c r="D205" s="33"/>
      <c r="E205" s="33"/>
      <c r="F205" s="33"/>
      <c r="G205" s="33"/>
      <c r="H205" s="33"/>
      <c r="I205" s="33"/>
      <c r="J205" s="33"/>
      <c r="K205" s="33"/>
      <c r="L205" s="33"/>
      <c r="M205" t="str">
        <f>IF(SUM(B205:L205)&gt;0,'Calulations '!V199,"N.A.")</f>
        <v>N.A.</v>
      </c>
      <c r="N205" s="26" t="e">
        <f t="shared" si="2"/>
        <v>#VALUE!</v>
      </c>
    </row>
    <row r="206" spans="1:14" x14ac:dyDescent="0.3">
      <c r="A206" s="33">
        <v>191</v>
      </c>
      <c r="B206" s="33"/>
      <c r="C206" s="33"/>
      <c r="D206" s="33"/>
      <c r="E206" s="33"/>
      <c r="F206" s="33"/>
      <c r="G206" s="33"/>
      <c r="H206" s="33"/>
      <c r="I206" s="33"/>
      <c r="J206" s="33"/>
      <c r="K206" s="33"/>
      <c r="L206" s="33"/>
      <c r="M206" t="str">
        <f>IF(SUM(B206:L206)&gt;0,'Calulations '!V200,"N.A.")</f>
        <v>N.A.</v>
      </c>
      <c r="N206" s="26" t="e">
        <f t="shared" si="2"/>
        <v>#VALUE!</v>
      </c>
    </row>
    <row r="207" spans="1:14" x14ac:dyDescent="0.3">
      <c r="A207" s="33">
        <v>192</v>
      </c>
      <c r="B207" s="33"/>
      <c r="C207" s="33"/>
      <c r="D207" s="33"/>
      <c r="E207" s="33"/>
      <c r="F207" s="33"/>
      <c r="G207" s="33"/>
      <c r="H207" s="33"/>
      <c r="I207" s="33"/>
      <c r="J207" s="33"/>
      <c r="K207" s="33"/>
      <c r="L207" s="33"/>
      <c r="M207" t="str">
        <f>IF(SUM(B207:L207)&gt;0,'Calulations '!V201,"N.A.")</f>
        <v>N.A.</v>
      </c>
      <c r="N207" s="26" t="e">
        <f t="shared" si="2"/>
        <v>#VALUE!</v>
      </c>
    </row>
    <row r="208" spans="1:14" x14ac:dyDescent="0.3">
      <c r="A208" s="33">
        <v>193</v>
      </c>
      <c r="B208" s="33"/>
      <c r="C208" s="33"/>
      <c r="D208" s="33"/>
      <c r="E208" s="33"/>
      <c r="F208" s="33"/>
      <c r="G208" s="33"/>
      <c r="H208" s="33"/>
      <c r="I208" s="33"/>
      <c r="J208" s="33"/>
      <c r="K208" s="33"/>
      <c r="L208" s="33"/>
      <c r="M208" t="str">
        <f>IF(SUM(B208:L208)&gt;0,'Calulations '!V202,"N.A.")</f>
        <v>N.A.</v>
      </c>
      <c r="N208" s="26" t="e">
        <f t="shared" si="2"/>
        <v>#VALUE!</v>
      </c>
    </row>
    <row r="209" spans="1:14" x14ac:dyDescent="0.3">
      <c r="A209" s="33">
        <v>194</v>
      </c>
      <c r="B209" s="33"/>
      <c r="C209" s="33"/>
      <c r="D209" s="33"/>
      <c r="E209" s="33"/>
      <c r="F209" s="33"/>
      <c r="G209" s="33"/>
      <c r="H209" s="33"/>
      <c r="I209" s="33"/>
      <c r="J209" s="33"/>
      <c r="K209" s="33"/>
      <c r="L209" s="33"/>
      <c r="M209" t="str">
        <f>IF(SUM(B209:L209)&gt;0,'Calulations '!V203,"N.A.")</f>
        <v>N.A.</v>
      </c>
      <c r="N209" s="26" t="e">
        <f t="shared" ref="N209:N272" si="3">IF($C$13&gt;0.1,100-((_xlfn.NORM.DIST($C$13,M209,0.1327057,TRUE))*100),"N.A.")</f>
        <v>#VALUE!</v>
      </c>
    </row>
    <row r="210" spans="1:14" x14ac:dyDescent="0.3">
      <c r="A210" s="33">
        <v>195</v>
      </c>
      <c r="B210" s="33"/>
      <c r="C210" s="33"/>
      <c r="D210" s="33"/>
      <c r="E210" s="33"/>
      <c r="F210" s="33"/>
      <c r="G210" s="33"/>
      <c r="H210" s="33"/>
      <c r="I210" s="33"/>
      <c r="J210" s="33"/>
      <c r="K210" s="33"/>
      <c r="L210" s="33"/>
      <c r="M210" t="str">
        <f>IF(SUM(B210:L210)&gt;0,'Calulations '!V204,"N.A.")</f>
        <v>N.A.</v>
      </c>
      <c r="N210" s="26" t="e">
        <f t="shared" si="3"/>
        <v>#VALUE!</v>
      </c>
    </row>
    <row r="211" spans="1:14" x14ac:dyDescent="0.3">
      <c r="A211" s="33">
        <v>196</v>
      </c>
      <c r="B211" s="33"/>
      <c r="C211" s="33"/>
      <c r="D211" s="33"/>
      <c r="E211" s="33"/>
      <c r="F211" s="33"/>
      <c r="G211" s="33"/>
      <c r="H211" s="33"/>
      <c r="I211" s="33"/>
      <c r="J211" s="33"/>
      <c r="K211" s="33"/>
      <c r="L211" s="33"/>
      <c r="M211" t="str">
        <f>IF(SUM(B211:L211)&gt;0,'Calulations '!V205,"N.A.")</f>
        <v>N.A.</v>
      </c>
      <c r="N211" s="26" t="e">
        <f t="shared" si="3"/>
        <v>#VALUE!</v>
      </c>
    </row>
    <row r="212" spans="1:14" x14ac:dyDescent="0.3">
      <c r="A212" s="33">
        <v>197</v>
      </c>
      <c r="B212" s="33"/>
      <c r="C212" s="33"/>
      <c r="D212" s="33"/>
      <c r="E212" s="33"/>
      <c r="F212" s="33"/>
      <c r="G212" s="33"/>
      <c r="H212" s="33"/>
      <c r="I212" s="33"/>
      <c r="J212" s="33"/>
      <c r="K212" s="33"/>
      <c r="L212" s="33"/>
      <c r="M212" t="str">
        <f>IF(SUM(B212:L212)&gt;0,'Calulations '!V206,"N.A.")</f>
        <v>N.A.</v>
      </c>
      <c r="N212" s="26" t="e">
        <f t="shared" si="3"/>
        <v>#VALUE!</v>
      </c>
    </row>
    <row r="213" spans="1:14" x14ac:dyDescent="0.3">
      <c r="A213" s="33">
        <v>198</v>
      </c>
      <c r="B213" s="33"/>
      <c r="C213" s="33"/>
      <c r="D213" s="33"/>
      <c r="E213" s="33"/>
      <c r="F213" s="33"/>
      <c r="G213" s="33"/>
      <c r="H213" s="33"/>
      <c r="I213" s="33"/>
      <c r="J213" s="33"/>
      <c r="K213" s="33"/>
      <c r="L213" s="33"/>
      <c r="M213" t="str">
        <f>IF(SUM(B213:L213)&gt;0,'Calulations '!V207,"N.A.")</f>
        <v>N.A.</v>
      </c>
      <c r="N213" s="26" t="e">
        <f t="shared" si="3"/>
        <v>#VALUE!</v>
      </c>
    </row>
    <row r="214" spans="1:14" x14ac:dyDescent="0.3">
      <c r="A214" s="33">
        <v>199</v>
      </c>
      <c r="B214" s="33"/>
      <c r="C214" s="33"/>
      <c r="D214" s="33"/>
      <c r="E214" s="33"/>
      <c r="F214" s="33"/>
      <c r="G214" s="33"/>
      <c r="H214" s="33"/>
      <c r="I214" s="33"/>
      <c r="J214" s="33"/>
      <c r="K214" s="33"/>
      <c r="L214" s="33"/>
      <c r="M214" t="str">
        <f>IF(SUM(B214:L214)&gt;0,'Calulations '!V208,"N.A.")</f>
        <v>N.A.</v>
      </c>
      <c r="N214" s="26" t="e">
        <f t="shared" si="3"/>
        <v>#VALUE!</v>
      </c>
    </row>
    <row r="215" spans="1:14" x14ac:dyDescent="0.3">
      <c r="A215" s="33">
        <v>200</v>
      </c>
      <c r="B215" s="33"/>
      <c r="C215" s="33"/>
      <c r="D215" s="33"/>
      <c r="E215" s="33"/>
      <c r="F215" s="33"/>
      <c r="G215" s="33"/>
      <c r="H215" s="33"/>
      <c r="I215" s="33"/>
      <c r="J215" s="33"/>
      <c r="K215" s="33"/>
      <c r="L215" s="33"/>
      <c r="M215" t="str">
        <f>IF(SUM(B215:L215)&gt;0,'Calulations '!V209,"N.A.")</f>
        <v>N.A.</v>
      </c>
      <c r="N215" s="26" t="e">
        <f t="shared" si="3"/>
        <v>#VALUE!</v>
      </c>
    </row>
    <row r="216" spans="1:14" x14ac:dyDescent="0.3">
      <c r="A216" s="33">
        <v>201</v>
      </c>
      <c r="B216" s="33"/>
      <c r="C216" s="33"/>
      <c r="D216" s="33"/>
      <c r="E216" s="33"/>
      <c r="F216" s="33"/>
      <c r="G216" s="33"/>
      <c r="H216" s="33"/>
      <c r="I216" s="33"/>
      <c r="J216" s="33"/>
      <c r="K216" s="33"/>
      <c r="L216" s="33"/>
      <c r="M216" t="str">
        <f>IF(SUM(B216:L216)&gt;0,'Calulations '!V210,"N.A.")</f>
        <v>N.A.</v>
      </c>
      <c r="N216" s="26" t="e">
        <f t="shared" si="3"/>
        <v>#VALUE!</v>
      </c>
    </row>
    <row r="217" spans="1:14" x14ac:dyDescent="0.3">
      <c r="A217" s="33">
        <v>202</v>
      </c>
      <c r="B217" s="33"/>
      <c r="C217" s="33"/>
      <c r="D217" s="33"/>
      <c r="E217" s="33"/>
      <c r="F217" s="33"/>
      <c r="G217" s="33"/>
      <c r="H217" s="33"/>
      <c r="I217" s="33"/>
      <c r="J217" s="33"/>
      <c r="K217" s="33"/>
      <c r="L217" s="33"/>
      <c r="M217" t="str">
        <f>IF(SUM(B217:L217)&gt;0,'Calulations '!V211,"N.A.")</f>
        <v>N.A.</v>
      </c>
      <c r="N217" s="26" t="e">
        <f t="shared" si="3"/>
        <v>#VALUE!</v>
      </c>
    </row>
    <row r="218" spans="1:14" x14ac:dyDescent="0.3">
      <c r="A218" s="33">
        <v>203</v>
      </c>
      <c r="B218" s="33"/>
      <c r="C218" s="33"/>
      <c r="D218" s="33"/>
      <c r="E218" s="33"/>
      <c r="F218" s="33"/>
      <c r="G218" s="33"/>
      <c r="H218" s="33"/>
      <c r="I218" s="33"/>
      <c r="J218" s="33"/>
      <c r="K218" s="33"/>
      <c r="L218" s="33"/>
      <c r="M218" t="str">
        <f>IF(SUM(B218:L218)&gt;0,'Calulations '!V212,"N.A.")</f>
        <v>N.A.</v>
      </c>
      <c r="N218" s="26" t="e">
        <f t="shared" si="3"/>
        <v>#VALUE!</v>
      </c>
    </row>
    <row r="219" spans="1:14" x14ac:dyDescent="0.3">
      <c r="A219" s="33">
        <v>204</v>
      </c>
      <c r="B219" s="33"/>
      <c r="C219" s="33"/>
      <c r="D219" s="33"/>
      <c r="E219" s="33"/>
      <c r="F219" s="33"/>
      <c r="G219" s="33"/>
      <c r="H219" s="33"/>
      <c r="I219" s="33"/>
      <c r="J219" s="33"/>
      <c r="K219" s="33"/>
      <c r="L219" s="33"/>
      <c r="M219" t="str">
        <f>IF(SUM(B219:L219)&gt;0,'Calulations '!V213,"N.A.")</f>
        <v>N.A.</v>
      </c>
      <c r="N219" s="26" t="e">
        <f t="shared" si="3"/>
        <v>#VALUE!</v>
      </c>
    </row>
    <row r="220" spans="1:14" x14ac:dyDescent="0.3">
      <c r="A220" s="33">
        <v>205</v>
      </c>
      <c r="B220" s="33"/>
      <c r="C220" s="33"/>
      <c r="D220" s="33"/>
      <c r="E220" s="33"/>
      <c r="F220" s="33"/>
      <c r="G220" s="33"/>
      <c r="H220" s="33"/>
      <c r="I220" s="33"/>
      <c r="J220" s="33"/>
      <c r="K220" s="33"/>
      <c r="L220" s="33"/>
      <c r="M220" t="str">
        <f>IF(SUM(B220:L220)&gt;0,'Calulations '!V214,"N.A.")</f>
        <v>N.A.</v>
      </c>
      <c r="N220" s="26" t="e">
        <f t="shared" si="3"/>
        <v>#VALUE!</v>
      </c>
    </row>
    <row r="221" spans="1:14" x14ac:dyDescent="0.3">
      <c r="A221" s="33">
        <v>206</v>
      </c>
      <c r="B221" s="33"/>
      <c r="C221" s="33"/>
      <c r="D221" s="33"/>
      <c r="E221" s="33"/>
      <c r="F221" s="33"/>
      <c r="G221" s="33"/>
      <c r="H221" s="33"/>
      <c r="I221" s="33"/>
      <c r="J221" s="33"/>
      <c r="K221" s="33"/>
      <c r="L221" s="33"/>
      <c r="M221" t="str">
        <f>IF(SUM(B221:L221)&gt;0,'Calulations '!V215,"N.A.")</f>
        <v>N.A.</v>
      </c>
      <c r="N221" s="26" t="e">
        <f t="shared" si="3"/>
        <v>#VALUE!</v>
      </c>
    </row>
    <row r="222" spans="1:14" x14ac:dyDescent="0.3">
      <c r="A222" s="33">
        <v>207</v>
      </c>
      <c r="B222" s="33"/>
      <c r="C222" s="33"/>
      <c r="D222" s="33"/>
      <c r="E222" s="33"/>
      <c r="F222" s="33"/>
      <c r="G222" s="33"/>
      <c r="H222" s="33"/>
      <c r="I222" s="33"/>
      <c r="J222" s="33"/>
      <c r="K222" s="33"/>
      <c r="L222" s="33"/>
      <c r="M222" t="str">
        <f>IF(SUM(B222:L222)&gt;0,'Calulations '!V216,"N.A.")</f>
        <v>N.A.</v>
      </c>
      <c r="N222" s="26" t="e">
        <f t="shared" si="3"/>
        <v>#VALUE!</v>
      </c>
    </row>
    <row r="223" spans="1:14" x14ac:dyDescent="0.3">
      <c r="A223" s="33">
        <v>208</v>
      </c>
      <c r="B223" s="33"/>
      <c r="C223" s="33"/>
      <c r="D223" s="33"/>
      <c r="E223" s="33"/>
      <c r="F223" s="33"/>
      <c r="G223" s="33"/>
      <c r="H223" s="33"/>
      <c r="I223" s="33"/>
      <c r="J223" s="33"/>
      <c r="K223" s="33"/>
      <c r="L223" s="33"/>
      <c r="M223" t="str">
        <f>IF(SUM(B223:L223)&gt;0,'Calulations '!V217,"N.A.")</f>
        <v>N.A.</v>
      </c>
      <c r="N223" s="26" t="e">
        <f t="shared" si="3"/>
        <v>#VALUE!</v>
      </c>
    </row>
    <row r="224" spans="1:14" x14ac:dyDescent="0.3">
      <c r="A224" s="33">
        <v>209</v>
      </c>
      <c r="B224" s="33"/>
      <c r="C224" s="33"/>
      <c r="D224" s="33"/>
      <c r="E224" s="33"/>
      <c r="F224" s="33"/>
      <c r="G224" s="33"/>
      <c r="H224" s="33"/>
      <c r="I224" s="33"/>
      <c r="J224" s="33"/>
      <c r="K224" s="33"/>
      <c r="L224" s="33"/>
      <c r="M224" t="str">
        <f>IF(SUM(B224:L224)&gt;0,'Calulations '!V218,"N.A.")</f>
        <v>N.A.</v>
      </c>
      <c r="N224" s="26" t="e">
        <f t="shared" si="3"/>
        <v>#VALUE!</v>
      </c>
    </row>
    <row r="225" spans="1:14" x14ac:dyDescent="0.3">
      <c r="A225" s="33">
        <v>210</v>
      </c>
      <c r="B225" s="33"/>
      <c r="C225" s="33"/>
      <c r="D225" s="33"/>
      <c r="E225" s="33"/>
      <c r="F225" s="33"/>
      <c r="G225" s="33"/>
      <c r="H225" s="33"/>
      <c r="I225" s="33"/>
      <c r="J225" s="33"/>
      <c r="K225" s="33"/>
      <c r="L225" s="33"/>
      <c r="M225" t="str">
        <f>IF(SUM(B225:L225)&gt;0,'Calulations '!V219,"N.A.")</f>
        <v>N.A.</v>
      </c>
      <c r="N225" s="26" t="e">
        <f t="shared" si="3"/>
        <v>#VALUE!</v>
      </c>
    </row>
    <row r="226" spans="1:14" x14ac:dyDescent="0.3">
      <c r="A226" s="33">
        <v>211</v>
      </c>
      <c r="B226" s="33"/>
      <c r="C226" s="33"/>
      <c r="D226" s="33"/>
      <c r="E226" s="33"/>
      <c r="F226" s="33"/>
      <c r="G226" s="33"/>
      <c r="H226" s="33"/>
      <c r="I226" s="33"/>
      <c r="J226" s="33"/>
      <c r="K226" s="33"/>
      <c r="L226" s="33"/>
      <c r="M226" t="str">
        <f>IF(SUM(B226:L226)&gt;0,'Calulations '!V220,"N.A.")</f>
        <v>N.A.</v>
      </c>
      <c r="N226" s="26" t="e">
        <f t="shared" si="3"/>
        <v>#VALUE!</v>
      </c>
    </row>
    <row r="227" spans="1:14" x14ac:dyDescent="0.3">
      <c r="A227" s="33">
        <v>212</v>
      </c>
      <c r="B227" s="33"/>
      <c r="C227" s="33"/>
      <c r="D227" s="33"/>
      <c r="E227" s="33"/>
      <c r="F227" s="33"/>
      <c r="G227" s="33"/>
      <c r="H227" s="33"/>
      <c r="I227" s="33"/>
      <c r="J227" s="33"/>
      <c r="K227" s="33"/>
      <c r="L227" s="33"/>
      <c r="M227" t="str">
        <f>IF(SUM(B227:L227)&gt;0,'Calulations '!V221,"N.A.")</f>
        <v>N.A.</v>
      </c>
      <c r="N227" s="26" t="e">
        <f t="shared" si="3"/>
        <v>#VALUE!</v>
      </c>
    </row>
    <row r="228" spans="1:14" x14ac:dyDescent="0.3">
      <c r="A228" s="33">
        <v>213</v>
      </c>
      <c r="B228" s="33"/>
      <c r="C228" s="33"/>
      <c r="D228" s="33"/>
      <c r="E228" s="33"/>
      <c r="F228" s="33"/>
      <c r="G228" s="33"/>
      <c r="H228" s="33"/>
      <c r="I228" s="33"/>
      <c r="J228" s="33"/>
      <c r="K228" s="33"/>
      <c r="L228" s="33"/>
      <c r="M228" t="str">
        <f>IF(SUM(B228:L228)&gt;0,'Calulations '!V222,"N.A.")</f>
        <v>N.A.</v>
      </c>
      <c r="N228" s="26" t="e">
        <f t="shared" si="3"/>
        <v>#VALUE!</v>
      </c>
    </row>
    <row r="229" spans="1:14" x14ac:dyDescent="0.3">
      <c r="A229" s="33">
        <v>214</v>
      </c>
      <c r="B229" s="33"/>
      <c r="C229" s="33"/>
      <c r="D229" s="33"/>
      <c r="E229" s="33"/>
      <c r="F229" s="33"/>
      <c r="G229" s="33"/>
      <c r="H229" s="33"/>
      <c r="I229" s="33"/>
      <c r="J229" s="33"/>
      <c r="K229" s="33"/>
      <c r="L229" s="33"/>
      <c r="M229" t="str">
        <f>IF(SUM(B229:L229)&gt;0,'Calulations '!V223,"N.A.")</f>
        <v>N.A.</v>
      </c>
      <c r="N229" s="26" t="e">
        <f t="shared" si="3"/>
        <v>#VALUE!</v>
      </c>
    </row>
    <row r="230" spans="1:14" x14ac:dyDescent="0.3">
      <c r="A230" s="33">
        <v>215</v>
      </c>
      <c r="B230" s="33"/>
      <c r="C230" s="33"/>
      <c r="D230" s="33"/>
      <c r="E230" s="33"/>
      <c r="F230" s="33"/>
      <c r="G230" s="33"/>
      <c r="H230" s="33"/>
      <c r="I230" s="33"/>
      <c r="J230" s="33"/>
      <c r="K230" s="33"/>
      <c r="L230" s="33"/>
      <c r="M230" t="str">
        <f>IF(SUM(B230:L230)&gt;0,'Calulations '!V224,"N.A.")</f>
        <v>N.A.</v>
      </c>
      <c r="N230" s="26" t="e">
        <f t="shared" si="3"/>
        <v>#VALUE!</v>
      </c>
    </row>
    <row r="231" spans="1:14" x14ac:dyDescent="0.3">
      <c r="A231" s="33">
        <v>216</v>
      </c>
      <c r="B231" s="33"/>
      <c r="C231" s="33"/>
      <c r="D231" s="33"/>
      <c r="E231" s="33"/>
      <c r="F231" s="33"/>
      <c r="G231" s="33"/>
      <c r="H231" s="33"/>
      <c r="I231" s="33"/>
      <c r="J231" s="33"/>
      <c r="K231" s="33"/>
      <c r="L231" s="33"/>
      <c r="M231" t="str">
        <f>IF(SUM(B231:L231)&gt;0,'Calulations '!V225,"N.A.")</f>
        <v>N.A.</v>
      </c>
      <c r="N231" s="26" t="e">
        <f t="shared" si="3"/>
        <v>#VALUE!</v>
      </c>
    </row>
    <row r="232" spans="1:14" x14ac:dyDescent="0.3">
      <c r="A232" s="33">
        <v>217</v>
      </c>
      <c r="B232" s="33"/>
      <c r="C232" s="33"/>
      <c r="D232" s="33"/>
      <c r="E232" s="33"/>
      <c r="F232" s="33"/>
      <c r="G232" s="33"/>
      <c r="H232" s="33"/>
      <c r="I232" s="33"/>
      <c r="J232" s="33"/>
      <c r="K232" s="33"/>
      <c r="L232" s="33"/>
      <c r="M232" t="str">
        <f>IF(SUM(B232:L232)&gt;0,'Calulations '!V226,"N.A.")</f>
        <v>N.A.</v>
      </c>
      <c r="N232" s="26" t="e">
        <f t="shared" si="3"/>
        <v>#VALUE!</v>
      </c>
    </row>
    <row r="233" spans="1:14" x14ac:dyDescent="0.3">
      <c r="A233" s="33">
        <v>218</v>
      </c>
      <c r="B233" s="33"/>
      <c r="C233" s="33"/>
      <c r="D233" s="33"/>
      <c r="E233" s="33"/>
      <c r="F233" s="33"/>
      <c r="G233" s="33"/>
      <c r="H233" s="33"/>
      <c r="I233" s="33"/>
      <c r="J233" s="33"/>
      <c r="K233" s="33"/>
      <c r="L233" s="33"/>
      <c r="M233" t="str">
        <f>IF(SUM(B233:L233)&gt;0,'Calulations '!V227,"N.A.")</f>
        <v>N.A.</v>
      </c>
      <c r="N233" s="26" t="e">
        <f t="shared" si="3"/>
        <v>#VALUE!</v>
      </c>
    </row>
    <row r="234" spans="1:14" x14ac:dyDescent="0.3">
      <c r="A234" s="33">
        <v>219</v>
      </c>
      <c r="B234" s="33"/>
      <c r="C234" s="33"/>
      <c r="D234" s="33"/>
      <c r="E234" s="33"/>
      <c r="F234" s="33"/>
      <c r="G234" s="33"/>
      <c r="H234" s="33"/>
      <c r="I234" s="33"/>
      <c r="J234" s="33"/>
      <c r="K234" s="33"/>
      <c r="L234" s="33"/>
      <c r="M234" t="str">
        <f>IF(SUM(B234:L234)&gt;0,'Calulations '!V228,"N.A.")</f>
        <v>N.A.</v>
      </c>
      <c r="N234" s="26" t="e">
        <f t="shared" si="3"/>
        <v>#VALUE!</v>
      </c>
    </row>
    <row r="235" spans="1:14" x14ac:dyDescent="0.3">
      <c r="A235" s="33">
        <v>220</v>
      </c>
      <c r="B235" s="33"/>
      <c r="C235" s="33"/>
      <c r="D235" s="33"/>
      <c r="E235" s="33"/>
      <c r="F235" s="33"/>
      <c r="G235" s="33"/>
      <c r="H235" s="33"/>
      <c r="I235" s="33"/>
      <c r="J235" s="33"/>
      <c r="K235" s="33"/>
      <c r="L235" s="33"/>
      <c r="M235" t="str">
        <f>IF(SUM(B235:L235)&gt;0,'Calulations '!V229,"N.A.")</f>
        <v>N.A.</v>
      </c>
      <c r="N235" s="26" t="e">
        <f t="shared" si="3"/>
        <v>#VALUE!</v>
      </c>
    </row>
    <row r="236" spans="1:14" x14ac:dyDescent="0.3">
      <c r="A236" s="33">
        <v>221</v>
      </c>
      <c r="B236" s="33"/>
      <c r="C236" s="33"/>
      <c r="D236" s="33"/>
      <c r="E236" s="33"/>
      <c r="F236" s="33"/>
      <c r="G236" s="33"/>
      <c r="H236" s="33"/>
      <c r="I236" s="33"/>
      <c r="J236" s="33"/>
      <c r="K236" s="33"/>
      <c r="L236" s="33"/>
      <c r="M236" t="str">
        <f>IF(SUM(B236:L236)&gt;0,'Calulations '!V230,"N.A.")</f>
        <v>N.A.</v>
      </c>
      <c r="N236" s="26" t="e">
        <f t="shared" si="3"/>
        <v>#VALUE!</v>
      </c>
    </row>
    <row r="237" spans="1:14" x14ac:dyDescent="0.3">
      <c r="A237" s="33">
        <v>222</v>
      </c>
      <c r="B237" s="33"/>
      <c r="C237" s="33"/>
      <c r="D237" s="33"/>
      <c r="E237" s="33"/>
      <c r="F237" s="33"/>
      <c r="G237" s="33"/>
      <c r="H237" s="33"/>
      <c r="I237" s="33"/>
      <c r="J237" s="33"/>
      <c r="K237" s="33"/>
      <c r="L237" s="33"/>
      <c r="M237" t="str">
        <f>IF(SUM(B237:L237)&gt;0,'Calulations '!V231,"N.A.")</f>
        <v>N.A.</v>
      </c>
      <c r="N237" s="26" t="e">
        <f t="shared" si="3"/>
        <v>#VALUE!</v>
      </c>
    </row>
    <row r="238" spans="1:14" x14ac:dyDescent="0.3">
      <c r="A238" s="33">
        <v>223</v>
      </c>
      <c r="B238" s="33"/>
      <c r="C238" s="33"/>
      <c r="D238" s="33"/>
      <c r="E238" s="33"/>
      <c r="F238" s="33"/>
      <c r="G238" s="33"/>
      <c r="H238" s="33"/>
      <c r="I238" s="33"/>
      <c r="J238" s="33"/>
      <c r="K238" s="33"/>
      <c r="L238" s="33"/>
      <c r="M238" t="str">
        <f>IF(SUM(B238:L238)&gt;0,'Calulations '!V232,"N.A.")</f>
        <v>N.A.</v>
      </c>
      <c r="N238" s="26" t="e">
        <f t="shared" si="3"/>
        <v>#VALUE!</v>
      </c>
    </row>
    <row r="239" spans="1:14" x14ac:dyDescent="0.3">
      <c r="A239" s="33">
        <v>224</v>
      </c>
      <c r="B239" s="33"/>
      <c r="C239" s="33"/>
      <c r="D239" s="33"/>
      <c r="E239" s="33"/>
      <c r="F239" s="33"/>
      <c r="G239" s="33"/>
      <c r="H239" s="33"/>
      <c r="I239" s="33"/>
      <c r="J239" s="33"/>
      <c r="K239" s="33"/>
      <c r="L239" s="33"/>
      <c r="M239" t="str">
        <f>IF(SUM(B239:L239)&gt;0,'Calulations '!V233,"N.A.")</f>
        <v>N.A.</v>
      </c>
      <c r="N239" s="26" t="e">
        <f t="shared" si="3"/>
        <v>#VALUE!</v>
      </c>
    </row>
    <row r="240" spans="1:14" x14ac:dyDescent="0.3">
      <c r="A240" s="33">
        <v>225</v>
      </c>
      <c r="B240" s="33"/>
      <c r="C240" s="33"/>
      <c r="D240" s="33"/>
      <c r="E240" s="33"/>
      <c r="F240" s="33"/>
      <c r="G240" s="33"/>
      <c r="H240" s="33"/>
      <c r="I240" s="33"/>
      <c r="J240" s="33"/>
      <c r="K240" s="33"/>
      <c r="L240" s="33"/>
      <c r="M240" t="str">
        <f>IF(SUM(B240:L240)&gt;0,'Calulations '!V234,"N.A.")</f>
        <v>N.A.</v>
      </c>
      <c r="N240" s="26" t="e">
        <f t="shared" si="3"/>
        <v>#VALUE!</v>
      </c>
    </row>
    <row r="241" spans="1:14" x14ac:dyDescent="0.3">
      <c r="A241" s="33">
        <v>226</v>
      </c>
      <c r="B241" s="33"/>
      <c r="C241" s="33"/>
      <c r="D241" s="33"/>
      <c r="E241" s="33"/>
      <c r="F241" s="33"/>
      <c r="G241" s="33"/>
      <c r="H241" s="33"/>
      <c r="I241" s="33"/>
      <c r="J241" s="33"/>
      <c r="K241" s="33"/>
      <c r="L241" s="33"/>
      <c r="M241" t="str">
        <f>IF(SUM(B241:L241)&gt;0,'Calulations '!V235,"N.A.")</f>
        <v>N.A.</v>
      </c>
      <c r="N241" s="26" t="e">
        <f t="shared" si="3"/>
        <v>#VALUE!</v>
      </c>
    </row>
    <row r="242" spans="1:14" x14ac:dyDescent="0.3">
      <c r="A242" s="33">
        <v>227</v>
      </c>
      <c r="B242" s="33"/>
      <c r="C242" s="33"/>
      <c r="D242" s="33"/>
      <c r="E242" s="33"/>
      <c r="F242" s="33"/>
      <c r="G242" s="33"/>
      <c r="H242" s="33"/>
      <c r="I242" s="33"/>
      <c r="J242" s="33"/>
      <c r="K242" s="33"/>
      <c r="L242" s="33"/>
      <c r="M242" t="str">
        <f>IF(SUM(B242:L242)&gt;0,'Calulations '!V236,"N.A.")</f>
        <v>N.A.</v>
      </c>
      <c r="N242" s="26" t="e">
        <f t="shared" si="3"/>
        <v>#VALUE!</v>
      </c>
    </row>
    <row r="243" spans="1:14" x14ac:dyDescent="0.3">
      <c r="A243" s="33">
        <v>228</v>
      </c>
      <c r="B243" s="33"/>
      <c r="C243" s="33"/>
      <c r="D243" s="33"/>
      <c r="E243" s="33"/>
      <c r="F243" s="33"/>
      <c r="G243" s="33"/>
      <c r="H243" s="33"/>
      <c r="I243" s="33"/>
      <c r="J243" s="33"/>
      <c r="K243" s="33"/>
      <c r="L243" s="33"/>
      <c r="M243" t="str">
        <f>IF(SUM(B243:L243)&gt;0,'Calulations '!V237,"N.A.")</f>
        <v>N.A.</v>
      </c>
      <c r="N243" s="26" t="e">
        <f t="shared" si="3"/>
        <v>#VALUE!</v>
      </c>
    </row>
    <row r="244" spans="1:14" x14ac:dyDescent="0.3">
      <c r="A244" s="33">
        <v>229</v>
      </c>
      <c r="B244" s="33"/>
      <c r="C244" s="33"/>
      <c r="D244" s="33"/>
      <c r="E244" s="33"/>
      <c r="F244" s="33"/>
      <c r="G244" s="33"/>
      <c r="H244" s="33"/>
      <c r="I244" s="33"/>
      <c r="J244" s="33"/>
      <c r="K244" s="33"/>
      <c r="L244" s="33"/>
      <c r="M244" t="str">
        <f>IF(SUM(B244:L244)&gt;0,'Calulations '!V238,"N.A.")</f>
        <v>N.A.</v>
      </c>
      <c r="N244" s="26" t="e">
        <f t="shared" si="3"/>
        <v>#VALUE!</v>
      </c>
    </row>
    <row r="245" spans="1:14" x14ac:dyDescent="0.3">
      <c r="A245" s="33">
        <v>230</v>
      </c>
      <c r="B245" s="33"/>
      <c r="C245" s="33"/>
      <c r="D245" s="33"/>
      <c r="E245" s="33"/>
      <c r="F245" s="33"/>
      <c r="G245" s="33"/>
      <c r="H245" s="33"/>
      <c r="I245" s="33"/>
      <c r="J245" s="33"/>
      <c r="K245" s="33"/>
      <c r="L245" s="33"/>
      <c r="M245" t="str">
        <f>IF(SUM(B245:L245)&gt;0,'Calulations '!V239,"N.A.")</f>
        <v>N.A.</v>
      </c>
      <c r="N245" s="26" t="e">
        <f t="shared" si="3"/>
        <v>#VALUE!</v>
      </c>
    </row>
    <row r="246" spans="1:14" x14ac:dyDescent="0.3">
      <c r="A246" s="33">
        <v>231</v>
      </c>
      <c r="B246" s="33"/>
      <c r="C246" s="33"/>
      <c r="D246" s="33"/>
      <c r="E246" s="33"/>
      <c r="F246" s="33"/>
      <c r="G246" s="33"/>
      <c r="H246" s="33"/>
      <c r="I246" s="33"/>
      <c r="J246" s="33"/>
      <c r="K246" s="33"/>
      <c r="L246" s="33"/>
      <c r="M246" t="str">
        <f>IF(SUM(B246:L246)&gt;0,'Calulations '!V240,"N.A.")</f>
        <v>N.A.</v>
      </c>
      <c r="N246" s="26" t="e">
        <f t="shared" si="3"/>
        <v>#VALUE!</v>
      </c>
    </row>
    <row r="247" spans="1:14" x14ac:dyDescent="0.3">
      <c r="A247" s="33">
        <v>232</v>
      </c>
      <c r="B247" s="33"/>
      <c r="C247" s="33"/>
      <c r="D247" s="33"/>
      <c r="E247" s="33"/>
      <c r="F247" s="33"/>
      <c r="G247" s="33"/>
      <c r="H247" s="33"/>
      <c r="I247" s="33"/>
      <c r="J247" s="33"/>
      <c r="K247" s="33"/>
      <c r="L247" s="33"/>
      <c r="M247" t="str">
        <f>IF(SUM(B247:L247)&gt;0,'Calulations '!V241,"N.A.")</f>
        <v>N.A.</v>
      </c>
      <c r="N247" s="26" t="e">
        <f t="shared" si="3"/>
        <v>#VALUE!</v>
      </c>
    </row>
    <row r="248" spans="1:14" x14ac:dyDescent="0.3">
      <c r="A248" s="33">
        <v>233</v>
      </c>
      <c r="B248" s="33"/>
      <c r="C248" s="33"/>
      <c r="D248" s="33"/>
      <c r="E248" s="33"/>
      <c r="F248" s="33"/>
      <c r="G248" s="33"/>
      <c r="H248" s="33"/>
      <c r="I248" s="33"/>
      <c r="J248" s="33"/>
      <c r="K248" s="33"/>
      <c r="L248" s="33"/>
      <c r="M248" t="str">
        <f>IF(SUM(B248:L248)&gt;0,'Calulations '!V242,"N.A.")</f>
        <v>N.A.</v>
      </c>
      <c r="N248" s="26" t="e">
        <f t="shared" si="3"/>
        <v>#VALUE!</v>
      </c>
    </row>
    <row r="249" spans="1:14" x14ac:dyDescent="0.3">
      <c r="A249" s="33">
        <v>234</v>
      </c>
      <c r="B249" s="33"/>
      <c r="C249" s="33"/>
      <c r="D249" s="33"/>
      <c r="E249" s="33"/>
      <c r="F249" s="33"/>
      <c r="G249" s="33"/>
      <c r="H249" s="33"/>
      <c r="I249" s="33"/>
      <c r="J249" s="33"/>
      <c r="K249" s="33"/>
      <c r="L249" s="33"/>
      <c r="M249" t="str">
        <f>IF(SUM(B249:L249)&gt;0,'Calulations '!V243,"N.A.")</f>
        <v>N.A.</v>
      </c>
      <c r="N249" s="26" t="e">
        <f t="shared" si="3"/>
        <v>#VALUE!</v>
      </c>
    </row>
    <row r="250" spans="1:14" x14ac:dyDescent="0.3">
      <c r="A250" s="33">
        <v>235</v>
      </c>
      <c r="B250" s="33"/>
      <c r="C250" s="33"/>
      <c r="D250" s="33"/>
      <c r="E250" s="33"/>
      <c r="F250" s="33"/>
      <c r="G250" s="33"/>
      <c r="H250" s="33"/>
      <c r="I250" s="33"/>
      <c r="J250" s="33"/>
      <c r="K250" s="33"/>
      <c r="L250" s="33"/>
      <c r="M250" t="str">
        <f>IF(SUM(B250:L250)&gt;0,'Calulations '!V244,"N.A.")</f>
        <v>N.A.</v>
      </c>
      <c r="N250" s="26" t="e">
        <f t="shared" si="3"/>
        <v>#VALUE!</v>
      </c>
    </row>
    <row r="251" spans="1:14" x14ac:dyDescent="0.3">
      <c r="A251" s="33">
        <v>236</v>
      </c>
      <c r="B251" s="33"/>
      <c r="C251" s="33"/>
      <c r="D251" s="33"/>
      <c r="E251" s="33"/>
      <c r="F251" s="33"/>
      <c r="G251" s="33"/>
      <c r="H251" s="33"/>
      <c r="I251" s="33"/>
      <c r="J251" s="33"/>
      <c r="K251" s="33"/>
      <c r="L251" s="33"/>
      <c r="M251" t="str">
        <f>IF(SUM(B251:L251)&gt;0,'Calulations '!V245,"N.A.")</f>
        <v>N.A.</v>
      </c>
      <c r="N251" s="26" t="e">
        <f t="shared" si="3"/>
        <v>#VALUE!</v>
      </c>
    </row>
    <row r="252" spans="1:14" x14ac:dyDescent="0.3">
      <c r="A252" s="33">
        <v>237</v>
      </c>
      <c r="B252" s="33"/>
      <c r="C252" s="33"/>
      <c r="D252" s="33"/>
      <c r="E252" s="33"/>
      <c r="F252" s="33"/>
      <c r="G252" s="33"/>
      <c r="H252" s="33"/>
      <c r="I252" s="33"/>
      <c r="J252" s="33"/>
      <c r="K252" s="33"/>
      <c r="L252" s="33"/>
      <c r="M252" t="str">
        <f>IF(SUM(B252:L252)&gt;0,'Calulations '!V246,"N.A.")</f>
        <v>N.A.</v>
      </c>
      <c r="N252" s="26" t="e">
        <f t="shared" si="3"/>
        <v>#VALUE!</v>
      </c>
    </row>
    <row r="253" spans="1:14" x14ac:dyDescent="0.3">
      <c r="A253" s="33">
        <v>238</v>
      </c>
      <c r="B253" s="33"/>
      <c r="C253" s="33"/>
      <c r="D253" s="33"/>
      <c r="E253" s="33"/>
      <c r="F253" s="33"/>
      <c r="G253" s="33"/>
      <c r="H253" s="33"/>
      <c r="I253" s="33"/>
      <c r="J253" s="33"/>
      <c r="K253" s="33"/>
      <c r="L253" s="33"/>
      <c r="M253" t="str">
        <f>IF(SUM(B253:L253)&gt;0,'Calulations '!V247,"N.A.")</f>
        <v>N.A.</v>
      </c>
      <c r="N253" s="26" t="e">
        <f t="shared" si="3"/>
        <v>#VALUE!</v>
      </c>
    </row>
    <row r="254" spans="1:14" x14ac:dyDescent="0.3">
      <c r="A254" s="33">
        <v>239</v>
      </c>
      <c r="B254" s="33"/>
      <c r="C254" s="33"/>
      <c r="D254" s="33"/>
      <c r="E254" s="33"/>
      <c r="F254" s="33"/>
      <c r="G254" s="33"/>
      <c r="H254" s="33"/>
      <c r="I254" s="33"/>
      <c r="J254" s="33"/>
      <c r="K254" s="33"/>
      <c r="L254" s="33"/>
      <c r="M254" t="str">
        <f>IF(SUM(B254:L254)&gt;0,'Calulations '!V248,"N.A.")</f>
        <v>N.A.</v>
      </c>
      <c r="N254" s="26" t="e">
        <f t="shared" si="3"/>
        <v>#VALUE!</v>
      </c>
    </row>
    <row r="255" spans="1:14" x14ac:dyDescent="0.3">
      <c r="A255" s="33">
        <v>240</v>
      </c>
      <c r="B255" s="33"/>
      <c r="C255" s="33"/>
      <c r="D255" s="33"/>
      <c r="E255" s="33"/>
      <c r="F255" s="33"/>
      <c r="G255" s="33"/>
      <c r="H255" s="33"/>
      <c r="I255" s="33"/>
      <c r="J255" s="33"/>
      <c r="K255" s="33"/>
      <c r="L255" s="33"/>
      <c r="M255" t="str">
        <f>IF(SUM(B255:L255)&gt;0,'Calulations '!V249,"N.A.")</f>
        <v>N.A.</v>
      </c>
      <c r="N255" s="26" t="e">
        <f t="shared" si="3"/>
        <v>#VALUE!</v>
      </c>
    </row>
    <row r="256" spans="1:14" x14ac:dyDescent="0.3">
      <c r="A256" s="33">
        <v>241</v>
      </c>
      <c r="B256" s="33"/>
      <c r="C256" s="33"/>
      <c r="D256" s="33"/>
      <c r="E256" s="33"/>
      <c r="F256" s="33"/>
      <c r="G256" s="33"/>
      <c r="H256" s="33"/>
      <c r="I256" s="33"/>
      <c r="J256" s="33"/>
      <c r="K256" s="33"/>
      <c r="L256" s="33"/>
      <c r="M256" t="str">
        <f>IF(SUM(B256:L256)&gt;0,'Calulations '!V250,"N.A.")</f>
        <v>N.A.</v>
      </c>
      <c r="N256" s="26" t="e">
        <f t="shared" si="3"/>
        <v>#VALUE!</v>
      </c>
    </row>
    <row r="257" spans="1:14" x14ac:dyDescent="0.3">
      <c r="A257" s="33">
        <v>242</v>
      </c>
      <c r="B257" s="33"/>
      <c r="C257" s="33"/>
      <c r="D257" s="33"/>
      <c r="E257" s="33"/>
      <c r="F257" s="33"/>
      <c r="G257" s="33"/>
      <c r="H257" s="33"/>
      <c r="I257" s="33"/>
      <c r="J257" s="33"/>
      <c r="K257" s="33"/>
      <c r="L257" s="33"/>
      <c r="M257" t="str">
        <f>IF(SUM(B257:L257)&gt;0,'Calulations '!V251,"N.A.")</f>
        <v>N.A.</v>
      </c>
      <c r="N257" s="26" t="e">
        <f t="shared" si="3"/>
        <v>#VALUE!</v>
      </c>
    </row>
    <row r="258" spans="1:14" x14ac:dyDescent="0.3">
      <c r="A258" s="33">
        <v>243</v>
      </c>
      <c r="B258" s="33"/>
      <c r="C258" s="33"/>
      <c r="D258" s="33"/>
      <c r="E258" s="33"/>
      <c r="F258" s="33"/>
      <c r="G258" s="33"/>
      <c r="H258" s="33"/>
      <c r="I258" s="33"/>
      <c r="J258" s="33"/>
      <c r="K258" s="33"/>
      <c r="L258" s="33"/>
      <c r="M258" t="str">
        <f>IF(SUM(B258:L258)&gt;0,'Calulations '!V252,"N.A.")</f>
        <v>N.A.</v>
      </c>
      <c r="N258" s="26" t="e">
        <f t="shared" si="3"/>
        <v>#VALUE!</v>
      </c>
    </row>
    <row r="259" spans="1:14" x14ac:dyDescent="0.3">
      <c r="A259" s="33">
        <v>244</v>
      </c>
      <c r="B259" s="33"/>
      <c r="C259" s="33"/>
      <c r="D259" s="33"/>
      <c r="E259" s="33"/>
      <c r="F259" s="33"/>
      <c r="G259" s="33"/>
      <c r="H259" s="33"/>
      <c r="I259" s="33"/>
      <c r="J259" s="33"/>
      <c r="K259" s="33"/>
      <c r="L259" s="33"/>
      <c r="M259" t="str">
        <f>IF(SUM(B259:L259)&gt;0,'Calulations '!V253,"N.A.")</f>
        <v>N.A.</v>
      </c>
      <c r="N259" s="26" t="e">
        <f t="shared" si="3"/>
        <v>#VALUE!</v>
      </c>
    </row>
    <row r="260" spans="1:14" x14ac:dyDescent="0.3">
      <c r="A260" s="33">
        <v>245</v>
      </c>
      <c r="B260" s="33"/>
      <c r="C260" s="33"/>
      <c r="D260" s="33"/>
      <c r="E260" s="33"/>
      <c r="F260" s="33"/>
      <c r="G260" s="33"/>
      <c r="H260" s="33"/>
      <c r="I260" s="33"/>
      <c r="J260" s="33"/>
      <c r="K260" s="33"/>
      <c r="L260" s="33"/>
      <c r="M260" t="str">
        <f>IF(SUM(B260:L260)&gt;0,'Calulations '!V254,"N.A.")</f>
        <v>N.A.</v>
      </c>
      <c r="N260" s="26" t="e">
        <f t="shared" si="3"/>
        <v>#VALUE!</v>
      </c>
    </row>
    <row r="261" spans="1:14" x14ac:dyDescent="0.3">
      <c r="A261" s="33">
        <v>246</v>
      </c>
      <c r="B261" s="33"/>
      <c r="C261" s="33"/>
      <c r="D261" s="33"/>
      <c r="E261" s="33"/>
      <c r="F261" s="33"/>
      <c r="G261" s="33"/>
      <c r="H261" s="33"/>
      <c r="I261" s="33"/>
      <c r="J261" s="33"/>
      <c r="K261" s="33"/>
      <c r="L261" s="33"/>
      <c r="M261" t="str">
        <f>IF(SUM(B261:L261)&gt;0,'Calulations '!V255,"N.A.")</f>
        <v>N.A.</v>
      </c>
      <c r="N261" s="26" t="e">
        <f t="shared" si="3"/>
        <v>#VALUE!</v>
      </c>
    </row>
    <row r="262" spans="1:14" x14ac:dyDescent="0.3">
      <c r="A262" s="33">
        <v>247</v>
      </c>
      <c r="B262" s="33"/>
      <c r="C262" s="33"/>
      <c r="D262" s="33"/>
      <c r="E262" s="33"/>
      <c r="F262" s="33"/>
      <c r="G262" s="33"/>
      <c r="H262" s="33"/>
      <c r="I262" s="33"/>
      <c r="J262" s="33"/>
      <c r="K262" s="33"/>
      <c r="L262" s="33"/>
      <c r="M262" t="str">
        <f>IF(SUM(B262:L262)&gt;0,'Calulations '!V256,"N.A.")</f>
        <v>N.A.</v>
      </c>
      <c r="N262" s="26" t="e">
        <f t="shared" si="3"/>
        <v>#VALUE!</v>
      </c>
    </row>
    <row r="263" spans="1:14" x14ac:dyDescent="0.3">
      <c r="A263" s="33">
        <v>248</v>
      </c>
      <c r="B263" s="33"/>
      <c r="C263" s="33"/>
      <c r="D263" s="33"/>
      <c r="E263" s="33"/>
      <c r="F263" s="33"/>
      <c r="G263" s="33"/>
      <c r="H263" s="33"/>
      <c r="I263" s="33"/>
      <c r="J263" s="33"/>
      <c r="K263" s="33"/>
      <c r="L263" s="33"/>
      <c r="M263" t="str">
        <f>IF(SUM(B263:L263)&gt;0,'Calulations '!V257,"N.A.")</f>
        <v>N.A.</v>
      </c>
      <c r="N263" s="26" t="e">
        <f t="shared" si="3"/>
        <v>#VALUE!</v>
      </c>
    </row>
    <row r="264" spans="1:14" x14ac:dyDescent="0.3">
      <c r="A264" s="33">
        <v>249</v>
      </c>
      <c r="B264" s="33"/>
      <c r="C264" s="33"/>
      <c r="D264" s="33"/>
      <c r="E264" s="33"/>
      <c r="F264" s="33"/>
      <c r="G264" s="33"/>
      <c r="H264" s="33"/>
      <c r="I264" s="33"/>
      <c r="J264" s="33"/>
      <c r="K264" s="33"/>
      <c r="L264" s="33"/>
      <c r="M264" t="str">
        <f>IF(SUM(B264:L264)&gt;0,'Calulations '!V258,"N.A.")</f>
        <v>N.A.</v>
      </c>
      <c r="N264" s="26" t="e">
        <f t="shared" si="3"/>
        <v>#VALUE!</v>
      </c>
    </row>
    <row r="265" spans="1:14" x14ac:dyDescent="0.3">
      <c r="A265" s="33">
        <v>250</v>
      </c>
      <c r="B265" s="33"/>
      <c r="C265" s="33"/>
      <c r="D265" s="33"/>
      <c r="E265" s="33"/>
      <c r="F265" s="33"/>
      <c r="G265" s="33"/>
      <c r="H265" s="33"/>
      <c r="I265" s="33"/>
      <c r="J265" s="33"/>
      <c r="K265" s="33"/>
      <c r="L265" s="33"/>
      <c r="M265" t="str">
        <f>IF(SUM(B265:L265)&gt;0,'Calulations '!V259,"N.A.")</f>
        <v>N.A.</v>
      </c>
      <c r="N265" s="26" t="e">
        <f t="shared" si="3"/>
        <v>#VALUE!</v>
      </c>
    </row>
    <row r="266" spans="1:14" x14ac:dyDescent="0.3">
      <c r="A266" s="33">
        <v>251</v>
      </c>
      <c r="B266" s="33"/>
      <c r="C266" s="33"/>
      <c r="D266" s="33"/>
      <c r="E266" s="33"/>
      <c r="F266" s="33"/>
      <c r="G266" s="33"/>
      <c r="H266" s="33"/>
      <c r="I266" s="33"/>
      <c r="J266" s="33"/>
      <c r="K266" s="33"/>
      <c r="L266" s="33"/>
      <c r="M266" t="str">
        <f>IF(SUM(B266:L266)&gt;0,'Calulations '!V260,"N.A.")</f>
        <v>N.A.</v>
      </c>
      <c r="N266" s="26" t="e">
        <f t="shared" si="3"/>
        <v>#VALUE!</v>
      </c>
    </row>
    <row r="267" spans="1:14" x14ac:dyDescent="0.3">
      <c r="A267" s="33">
        <v>252</v>
      </c>
      <c r="B267" s="33"/>
      <c r="C267" s="33"/>
      <c r="D267" s="33"/>
      <c r="E267" s="33"/>
      <c r="F267" s="33"/>
      <c r="G267" s="33"/>
      <c r="H267" s="33"/>
      <c r="I267" s="33"/>
      <c r="J267" s="33"/>
      <c r="K267" s="33"/>
      <c r="L267" s="33"/>
      <c r="M267" t="str">
        <f>IF(SUM(B267:L267)&gt;0,'Calulations '!V261,"N.A.")</f>
        <v>N.A.</v>
      </c>
      <c r="N267" s="26" t="e">
        <f t="shared" si="3"/>
        <v>#VALUE!</v>
      </c>
    </row>
    <row r="268" spans="1:14" x14ac:dyDescent="0.3">
      <c r="A268" s="33">
        <v>253</v>
      </c>
      <c r="B268" s="33"/>
      <c r="C268" s="33"/>
      <c r="D268" s="33"/>
      <c r="E268" s="33"/>
      <c r="F268" s="33"/>
      <c r="G268" s="33"/>
      <c r="H268" s="33"/>
      <c r="I268" s="33"/>
      <c r="J268" s="33"/>
      <c r="K268" s="33"/>
      <c r="L268" s="33"/>
      <c r="M268" t="str">
        <f>IF(SUM(B268:L268)&gt;0,'Calulations '!V262,"N.A.")</f>
        <v>N.A.</v>
      </c>
      <c r="N268" s="26" t="e">
        <f t="shared" si="3"/>
        <v>#VALUE!</v>
      </c>
    </row>
    <row r="269" spans="1:14" x14ac:dyDescent="0.3">
      <c r="A269" s="33">
        <v>254</v>
      </c>
      <c r="B269" s="33"/>
      <c r="C269" s="33"/>
      <c r="D269" s="33"/>
      <c r="E269" s="33"/>
      <c r="F269" s="33"/>
      <c r="G269" s="33"/>
      <c r="H269" s="33"/>
      <c r="I269" s="33"/>
      <c r="J269" s="33"/>
      <c r="K269" s="33"/>
      <c r="L269" s="33"/>
      <c r="M269" t="str">
        <f>IF(SUM(B269:L269)&gt;0,'Calulations '!V263,"N.A.")</f>
        <v>N.A.</v>
      </c>
      <c r="N269" s="26" t="e">
        <f t="shared" si="3"/>
        <v>#VALUE!</v>
      </c>
    </row>
    <row r="270" spans="1:14" x14ac:dyDescent="0.3">
      <c r="A270" s="33">
        <v>255</v>
      </c>
      <c r="B270" s="33"/>
      <c r="C270" s="33"/>
      <c r="D270" s="33"/>
      <c r="E270" s="33"/>
      <c r="F270" s="33"/>
      <c r="G270" s="33"/>
      <c r="H270" s="33"/>
      <c r="I270" s="33"/>
      <c r="J270" s="33"/>
      <c r="K270" s="33"/>
      <c r="L270" s="33"/>
      <c r="M270" t="str">
        <f>IF(SUM(B270:L270)&gt;0,'Calulations '!V264,"N.A.")</f>
        <v>N.A.</v>
      </c>
      <c r="N270" s="26" t="e">
        <f t="shared" si="3"/>
        <v>#VALUE!</v>
      </c>
    </row>
    <row r="271" spans="1:14" x14ac:dyDescent="0.3">
      <c r="A271" s="33">
        <v>256</v>
      </c>
      <c r="B271" s="33"/>
      <c r="C271" s="33"/>
      <c r="D271" s="33"/>
      <c r="E271" s="33"/>
      <c r="F271" s="33"/>
      <c r="G271" s="33"/>
      <c r="H271" s="33"/>
      <c r="I271" s="33"/>
      <c r="J271" s="33"/>
      <c r="K271" s="33"/>
      <c r="L271" s="33"/>
      <c r="M271" t="str">
        <f>IF(SUM(B271:L271)&gt;0,'Calulations '!V265,"N.A.")</f>
        <v>N.A.</v>
      </c>
      <c r="N271" s="26" t="e">
        <f t="shared" si="3"/>
        <v>#VALUE!</v>
      </c>
    </row>
    <row r="272" spans="1:14" x14ac:dyDescent="0.3">
      <c r="A272" s="33">
        <v>257</v>
      </c>
      <c r="B272" s="33"/>
      <c r="C272" s="33"/>
      <c r="D272" s="33"/>
      <c r="E272" s="33"/>
      <c r="F272" s="33"/>
      <c r="G272" s="33"/>
      <c r="H272" s="33"/>
      <c r="I272" s="33"/>
      <c r="J272" s="33"/>
      <c r="K272" s="33"/>
      <c r="L272" s="33"/>
      <c r="M272" t="str">
        <f>IF(SUM(B272:L272)&gt;0,'Calulations '!V266,"N.A.")</f>
        <v>N.A.</v>
      </c>
      <c r="N272" s="26" t="e">
        <f t="shared" si="3"/>
        <v>#VALUE!</v>
      </c>
    </row>
    <row r="273" spans="1:14" x14ac:dyDescent="0.3">
      <c r="A273" s="33">
        <v>258</v>
      </c>
      <c r="B273" s="33"/>
      <c r="C273" s="33"/>
      <c r="D273" s="33"/>
      <c r="E273" s="33"/>
      <c r="F273" s="33"/>
      <c r="G273" s="33"/>
      <c r="H273" s="33"/>
      <c r="I273" s="33"/>
      <c r="J273" s="33"/>
      <c r="K273" s="33"/>
      <c r="L273" s="33"/>
      <c r="M273" t="str">
        <f>IF(SUM(B273:L273)&gt;0,'Calulations '!V267,"N.A.")</f>
        <v>N.A.</v>
      </c>
      <c r="N273" s="26" t="e">
        <f t="shared" ref="N273:N336" si="4">IF($C$13&gt;0.1,100-((_xlfn.NORM.DIST($C$13,M273,0.1327057,TRUE))*100),"N.A.")</f>
        <v>#VALUE!</v>
      </c>
    </row>
    <row r="274" spans="1:14" x14ac:dyDescent="0.3">
      <c r="A274" s="33">
        <v>259</v>
      </c>
      <c r="B274" s="33"/>
      <c r="C274" s="33"/>
      <c r="D274" s="33"/>
      <c r="E274" s="33"/>
      <c r="F274" s="33"/>
      <c r="G274" s="33"/>
      <c r="H274" s="33"/>
      <c r="I274" s="33"/>
      <c r="J274" s="33"/>
      <c r="K274" s="33"/>
      <c r="L274" s="33"/>
      <c r="M274" t="str">
        <f>IF(SUM(B274:L274)&gt;0,'Calulations '!V268,"N.A.")</f>
        <v>N.A.</v>
      </c>
      <c r="N274" s="26" t="e">
        <f t="shared" si="4"/>
        <v>#VALUE!</v>
      </c>
    </row>
    <row r="275" spans="1:14" x14ac:dyDescent="0.3">
      <c r="A275" s="33">
        <v>260</v>
      </c>
      <c r="B275" s="33"/>
      <c r="C275" s="33"/>
      <c r="D275" s="33"/>
      <c r="E275" s="33"/>
      <c r="F275" s="33"/>
      <c r="G275" s="33"/>
      <c r="H275" s="33"/>
      <c r="I275" s="33"/>
      <c r="J275" s="33"/>
      <c r="K275" s="33"/>
      <c r="L275" s="33"/>
      <c r="M275" t="str">
        <f>IF(SUM(B275:L275)&gt;0,'Calulations '!V269,"N.A.")</f>
        <v>N.A.</v>
      </c>
      <c r="N275" s="26" t="e">
        <f t="shared" si="4"/>
        <v>#VALUE!</v>
      </c>
    </row>
    <row r="276" spans="1:14" x14ac:dyDescent="0.3">
      <c r="A276" s="33">
        <v>261</v>
      </c>
      <c r="B276" s="33"/>
      <c r="C276" s="33"/>
      <c r="D276" s="33"/>
      <c r="E276" s="33"/>
      <c r="F276" s="33"/>
      <c r="G276" s="33"/>
      <c r="H276" s="33"/>
      <c r="I276" s="33"/>
      <c r="J276" s="33"/>
      <c r="K276" s="33"/>
      <c r="L276" s="33"/>
      <c r="M276" t="str">
        <f>IF(SUM(B276:L276)&gt;0,'Calulations '!V270,"N.A.")</f>
        <v>N.A.</v>
      </c>
      <c r="N276" s="26" t="e">
        <f t="shared" si="4"/>
        <v>#VALUE!</v>
      </c>
    </row>
    <row r="277" spans="1:14" x14ac:dyDescent="0.3">
      <c r="A277" s="33">
        <v>262</v>
      </c>
      <c r="B277" s="33"/>
      <c r="C277" s="33"/>
      <c r="D277" s="33"/>
      <c r="E277" s="33"/>
      <c r="F277" s="33"/>
      <c r="G277" s="33"/>
      <c r="H277" s="33"/>
      <c r="I277" s="33"/>
      <c r="J277" s="33"/>
      <c r="K277" s="33"/>
      <c r="L277" s="33"/>
      <c r="M277" t="str">
        <f>IF(SUM(B277:L277)&gt;0,'Calulations '!V271,"N.A.")</f>
        <v>N.A.</v>
      </c>
      <c r="N277" s="26" t="e">
        <f t="shared" si="4"/>
        <v>#VALUE!</v>
      </c>
    </row>
    <row r="278" spans="1:14" x14ac:dyDescent="0.3">
      <c r="A278" s="33">
        <v>263</v>
      </c>
      <c r="B278" s="33"/>
      <c r="C278" s="33"/>
      <c r="D278" s="33"/>
      <c r="E278" s="33"/>
      <c r="F278" s="33"/>
      <c r="G278" s="33"/>
      <c r="H278" s="33"/>
      <c r="I278" s="33"/>
      <c r="J278" s="33"/>
      <c r="K278" s="33"/>
      <c r="L278" s="33"/>
      <c r="M278" t="str">
        <f>IF(SUM(B278:L278)&gt;0,'Calulations '!V272,"N.A.")</f>
        <v>N.A.</v>
      </c>
      <c r="N278" s="26" t="e">
        <f t="shared" si="4"/>
        <v>#VALUE!</v>
      </c>
    </row>
    <row r="279" spans="1:14" x14ac:dyDescent="0.3">
      <c r="A279" s="33">
        <v>264</v>
      </c>
      <c r="B279" s="33"/>
      <c r="C279" s="33"/>
      <c r="D279" s="33"/>
      <c r="E279" s="33"/>
      <c r="F279" s="33"/>
      <c r="G279" s="33"/>
      <c r="H279" s="33"/>
      <c r="I279" s="33"/>
      <c r="J279" s="33"/>
      <c r="K279" s="33"/>
      <c r="L279" s="33"/>
      <c r="M279" t="str">
        <f>IF(SUM(B279:L279)&gt;0,'Calulations '!V273,"N.A.")</f>
        <v>N.A.</v>
      </c>
      <c r="N279" s="26" t="e">
        <f t="shared" si="4"/>
        <v>#VALUE!</v>
      </c>
    </row>
    <row r="280" spans="1:14" x14ac:dyDescent="0.3">
      <c r="A280" s="33">
        <v>265</v>
      </c>
      <c r="B280" s="33"/>
      <c r="C280" s="33"/>
      <c r="D280" s="33"/>
      <c r="E280" s="33"/>
      <c r="F280" s="33"/>
      <c r="G280" s="33"/>
      <c r="H280" s="33"/>
      <c r="I280" s="33"/>
      <c r="J280" s="33"/>
      <c r="K280" s="33"/>
      <c r="L280" s="33"/>
      <c r="M280" t="str">
        <f>IF(SUM(B280:L280)&gt;0,'Calulations '!V274,"N.A.")</f>
        <v>N.A.</v>
      </c>
      <c r="N280" s="26" t="e">
        <f t="shared" si="4"/>
        <v>#VALUE!</v>
      </c>
    </row>
    <row r="281" spans="1:14" x14ac:dyDescent="0.3">
      <c r="A281" s="33">
        <v>266</v>
      </c>
      <c r="B281" s="33"/>
      <c r="C281" s="33"/>
      <c r="D281" s="33"/>
      <c r="E281" s="33"/>
      <c r="F281" s="33"/>
      <c r="G281" s="33"/>
      <c r="H281" s="33"/>
      <c r="I281" s="33"/>
      <c r="J281" s="33"/>
      <c r="K281" s="33"/>
      <c r="L281" s="33"/>
      <c r="M281" t="str">
        <f>IF(SUM(B281:L281)&gt;0,'Calulations '!V275,"N.A.")</f>
        <v>N.A.</v>
      </c>
      <c r="N281" s="26" t="e">
        <f t="shared" si="4"/>
        <v>#VALUE!</v>
      </c>
    </row>
    <row r="282" spans="1:14" x14ac:dyDescent="0.3">
      <c r="A282" s="33">
        <v>267</v>
      </c>
      <c r="B282" s="33"/>
      <c r="C282" s="33"/>
      <c r="D282" s="33"/>
      <c r="E282" s="33"/>
      <c r="F282" s="33"/>
      <c r="G282" s="33"/>
      <c r="H282" s="33"/>
      <c r="I282" s="33"/>
      <c r="J282" s="33"/>
      <c r="K282" s="33"/>
      <c r="L282" s="33"/>
      <c r="M282" t="str">
        <f>IF(SUM(B282:L282)&gt;0,'Calulations '!V276,"N.A.")</f>
        <v>N.A.</v>
      </c>
      <c r="N282" s="26" t="e">
        <f t="shared" si="4"/>
        <v>#VALUE!</v>
      </c>
    </row>
    <row r="283" spans="1:14" x14ac:dyDescent="0.3">
      <c r="A283" s="33">
        <v>268</v>
      </c>
      <c r="B283" s="33"/>
      <c r="C283" s="33"/>
      <c r="D283" s="33"/>
      <c r="E283" s="33"/>
      <c r="F283" s="33"/>
      <c r="G283" s="33"/>
      <c r="H283" s="33"/>
      <c r="I283" s="33"/>
      <c r="J283" s="33"/>
      <c r="K283" s="33"/>
      <c r="L283" s="33"/>
      <c r="M283" t="str">
        <f>IF(SUM(B283:L283)&gt;0,'Calulations '!V277,"N.A.")</f>
        <v>N.A.</v>
      </c>
      <c r="N283" s="26" t="e">
        <f t="shared" si="4"/>
        <v>#VALUE!</v>
      </c>
    </row>
    <row r="284" spans="1:14" x14ac:dyDescent="0.3">
      <c r="A284" s="33">
        <v>269</v>
      </c>
      <c r="B284" s="33"/>
      <c r="C284" s="33"/>
      <c r="D284" s="33"/>
      <c r="E284" s="33"/>
      <c r="F284" s="33"/>
      <c r="G284" s="33"/>
      <c r="H284" s="33"/>
      <c r="I284" s="33"/>
      <c r="J284" s="33"/>
      <c r="K284" s="33"/>
      <c r="L284" s="33"/>
      <c r="M284" t="str">
        <f>IF(SUM(B284:L284)&gt;0,'Calulations '!V278,"N.A.")</f>
        <v>N.A.</v>
      </c>
      <c r="N284" s="26" t="e">
        <f t="shared" si="4"/>
        <v>#VALUE!</v>
      </c>
    </row>
    <row r="285" spans="1:14" x14ac:dyDescent="0.3">
      <c r="A285" s="33">
        <v>270</v>
      </c>
      <c r="B285" s="33"/>
      <c r="C285" s="33"/>
      <c r="D285" s="33"/>
      <c r="E285" s="33"/>
      <c r="F285" s="33"/>
      <c r="G285" s="33"/>
      <c r="H285" s="33"/>
      <c r="I285" s="33"/>
      <c r="J285" s="33"/>
      <c r="K285" s="33"/>
      <c r="L285" s="33"/>
      <c r="M285" t="str">
        <f>IF(SUM(B285:L285)&gt;0,'Calulations '!V279,"N.A.")</f>
        <v>N.A.</v>
      </c>
      <c r="N285" s="26" t="e">
        <f t="shared" si="4"/>
        <v>#VALUE!</v>
      </c>
    </row>
    <row r="286" spans="1:14" x14ac:dyDescent="0.3">
      <c r="A286" s="33">
        <v>271</v>
      </c>
      <c r="B286" s="33"/>
      <c r="C286" s="33"/>
      <c r="D286" s="33"/>
      <c r="E286" s="33"/>
      <c r="F286" s="33"/>
      <c r="G286" s="33"/>
      <c r="H286" s="33"/>
      <c r="I286" s="33"/>
      <c r="J286" s="33"/>
      <c r="K286" s="33"/>
      <c r="L286" s="33"/>
      <c r="M286" t="str">
        <f>IF(SUM(B286:L286)&gt;0,'Calulations '!V280,"N.A.")</f>
        <v>N.A.</v>
      </c>
      <c r="N286" s="26" t="e">
        <f t="shared" si="4"/>
        <v>#VALUE!</v>
      </c>
    </row>
    <row r="287" spans="1:14" x14ac:dyDescent="0.3">
      <c r="A287" s="33">
        <v>272</v>
      </c>
      <c r="B287" s="33"/>
      <c r="C287" s="33"/>
      <c r="D287" s="33"/>
      <c r="E287" s="33"/>
      <c r="F287" s="33"/>
      <c r="G287" s="33"/>
      <c r="H287" s="33"/>
      <c r="I287" s="33"/>
      <c r="J287" s="33"/>
      <c r="K287" s="33"/>
      <c r="L287" s="33"/>
      <c r="M287" t="str">
        <f>IF(SUM(B287:L287)&gt;0,'Calulations '!V281,"N.A.")</f>
        <v>N.A.</v>
      </c>
      <c r="N287" s="26" t="e">
        <f t="shared" si="4"/>
        <v>#VALUE!</v>
      </c>
    </row>
    <row r="288" spans="1:14" x14ac:dyDescent="0.3">
      <c r="A288" s="33">
        <v>273</v>
      </c>
      <c r="B288" s="33"/>
      <c r="C288" s="33"/>
      <c r="D288" s="33"/>
      <c r="E288" s="33"/>
      <c r="F288" s="33"/>
      <c r="G288" s="33"/>
      <c r="H288" s="33"/>
      <c r="I288" s="33"/>
      <c r="J288" s="33"/>
      <c r="K288" s="33"/>
      <c r="L288" s="33"/>
      <c r="M288" t="str">
        <f>IF(SUM(B288:L288)&gt;0,'Calulations '!V282,"N.A.")</f>
        <v>N.A.</v>
      </c>
      <c r="N288" s="26" t="e">
        <f t="shared" si="4"/>
        <v>#VALUE!</v>
      </c>
    </row>
    <row r="289" spans="1:14" x14ac:dyDescent="0.3">
      <c r="A289" s="33">
        <v>274</v>
      </c>
      <c r="B289" s="33"/>
      <c r="C289" s="33"/>
      <c r="D289" s="33"/>
      <c r="E289" s="33"/>
      <c r="F289" s="33"/>
      <c r="G289" s="33"/>
      <c r="H289" s="33"/>
      <c r="I289" s="33"/>
      <c r="J289" s="33"/>
      <c r="K289" s="33"/>
      <c r="L289" s="33"/>
      <c r="M289" t="str">
        <f>IF(SUM(B289:L289)&gt;0,'Calulations '!V283,"N.A.")</f>
        <v>N.A.</v>
      </c>
      <c r="N289" s="26" t="e">
        <f t="shared" si="4"/>
        <v>#VALUE!</v>
      </c>
    </row>
    <row r="290" spans="1:14" x14ac:dyDescent="0.3">
      <c r="A290" s="33">
        <v>275</v>
      </c>
      <c r="B290" s="33"/>
      <c r="C290" s="33"/>
      <c r="D290" s="33"/>
      <c r="E290" s="33"/>
      <c r="F290" s="33"/>
      <c r="G290" s="33"/>
      <c r="H290" s="33"/>
      <c r="I290" s="33"/>
      <c r="J290" s="33"/>
      <c r="K290" s="33"/>
      <c r="L290" s="33"/>
      <c r="M290" t="str">
        <f>IF(SUM(B290:L290)&gt;0,'Calulations '!V284,"N.A.")</f>
        <v>N.A.</v>
      </c>
      <c r="N290" s="26" t="e">
        <f t="shared" si="4"/>
        <v>#VALUE!</v>
      </c>
    </row>
    <row r="291" spans="1:14" x14ac:dyDescent="0.3">
      <c r="A291" s="33">
        <v>276</v>
      </c>
      <c r="B291" s="33"/>
      <c r="C291" s="33"/>
      <c r="D291" s="33"/>
      <c r="E291" s="33"/>
      <c r="F291" s="33"/>
      <c r="G291" s="33"/>
      <c r="H291" s="33"/>
      <c r="I291" s="33"/>
      <c r="J291" s="33"/>
      <c r="K291" s="33"/>
      <c r="L291" s="33"/>
      <c r="M291" t="str">
        <f>IF(SUM(B291:L291)&gt;0,'Calulations '!V285,"N.A.")</f>
        <v>N.A.</v>
      </c>
      <c r="N291" s="26" t="e">
        <f t="shared" si="4"/>
        <v>#VALUE!</v>
      </c>
    </row>
    <row r="292" spans="1:14" x14ac:dyDescent="0.3">
      <c r="A292" s="33">
        <v>277</v>
      </c>
      <c r="B292" s="33"/>
      <c r="C292" s="33"/>
      <c r="D292" s="33"/>
      <c r="E292" s="33"/>
      <c r="F292" s="33"/>
      <c r="G292" s="33"/>
      <c r="H292" s="33"/>
      <c r="I292" s="33"/>
      <c r="J292" s="33"/>
      <c r="K292" s="33"/>
      <c r="L292" s="33"/>
      <c r="M292" t="str">
        <f>IF(SUM(B292:L292)&gt;0,'Calulations '!V286,"N.A.")</f>
        <v>N.A.</v>
      </c>
      <c r="N292" s="26" t="e">
        <f t="shared" si="4"/>
        <v>#VALUE!</v>
      </c>
    </row>
    <row r="293" spans="1:14" x14ac:dyDescent="0.3">
      <c r="A293" s="33">
        <v>278</v>
      </c>
      <c r="B293" s="33"/>
      <c r="C293" s="33"/>
      <c r="D293" s="33"/>
      <c r="E293" s="33"/>
      <c r="F293" s="33"/>
      <c r="G293" s="33"/>
      <c r="H293" s="33"/>
      <c r="I293" s="33"/>
      <c r="J293" s="33"/>
      <c r="K293" s="33"/>
      <c r="L293" s="33"/>
      <c r="M293" t="str">
        <f>IF(SUM(B293:L293)&gt;0,'Calulations '!V287,"N.A.")</f>
        <v>N.A.</v>
      </c>
      <c r="N293" s="26" t="e">
        <f t="shared" si="4"/>
        <v>#VALUE!</v>
      </c>
    </row>
    <row r="294" spans="1:14" x14ac:dyDescent="0.3">
      <c r="A294" s="33">
        <v>279</v>
      </c>
      <c r="B294" s="33"/>
      <c r="C294" s="33"/>
      <c r="D294" s="33"/>
      <c r="E294" s="33"/>
      <c r="F294" s="33"/>
      <c r="G294" s="33"/>
      <c r="H294" s="33"/>
      <c r="I294" s="33"/>
      <c r="J294" s="33"/>
      <c r="K294" s="33"/>
      <c r="L294" s="33"/>
      <c r="M294" t="str">
        <f>IF(SUM(B294:L294)&gt;0,'Calulations '!V288,"N.A.")</f>
        <v>N.A.</v>
      </c>
      <c r="N294" s="26" t="e">
        <f t="shared" si="4"/>
        <v>#VALUE!</v>
      </c>
    </row>
    <row r="295" spans="1:14" x14ac:dyDescent="0.3">
      <c r="A295" s="33">
        <v>280</v>
      </c>
      <c r="B295" s="33"/>
      <c r="C295" s="33"/>
      <c r="D295" s="33"/>
      <c r="E295" s="33"/>
      <c r="F295" s="33"/>
      <c r="G295" s="33"/>
      <c r="H295" s="33"/>
      <c r="I295" s="33"/>
      <c r="J295" s="33"/>
      <c r="K295" s="33"/>
      <c r="L295" s="33"/>
      <c r="M295" t="str">
        <f>IF(SUM(B295:L295)&gt;0,'Calulations '!V289,"N.A.")</f>
        <v>N.A.</v>
      </c>
      <c r="N295" s="26" t="e">
        <f t="shared" si="4"/>
        <v>#VALUE!</v>
      </c>
    </row>
    <row r="296" spans="1:14" x14ac:dyDescent="0.3">
      <c r="A296" s="33">
        <v>281</v>
      </c>
      <c r="B296" s="33"/>
      <c r="C296" s="33"/>
      <c r="D296" s="33"/>
      <c r="E296" s="33"/>
      <c r="F296" s="33"/>
      <c r="G296" s="33"/>
      <c r="H296" s="33"/>
      <c r="I296" s="33"/>
      <c r="J296" s="33"/>
      <c r="K296" s="33"/>
      <c r="L296" s="33"/>
      <c r="M296" t="str">
        <f>IF(SUM(B296:L296)&gt;0,'Calulations '!V290,"N.A.")</f>
        <v>N.A.</v>
      </c>
      <c r="N296" s="26" t="e">
        <f t="shared" si="4"/>
        <v>#VALUE!</v>
      </c>
    </row>
    <row r="297" spans="1:14" x14ac:dyDescent="0.3">
      <c r="A297" s="33">
        <v>282</v>
      </c>
      <c r="B297" s="33"/>
      <c r="C297" s="33"/>
      <c r="D297" s="33"/>
      <c r="E297" s="33"/>
      <c r="F297" s="33"/>
      <c r="G297" s="33"/>
      <c r="H297" s="33"/>
      <c r="I297" s="33"/>
      <c r="J297" s="33"/>
      <c r="K297" s="33"/>
      <c r="L297" s="33"/>
      <c r="M297" t="str">
        <f>IF(SUM(B297:L297)&gt;0,'Calulations '!V291,"N.A.")</f>
        <v>N.A.</v>
      </c>
      <c r="N297" s="26" t="e">
        <f t="shared" si="4"/>
        <v>#VALUE!</v>
      </c>
    </row>
    <row r="298" spans="1:14" x14ac:dyDescent="0.3">
      <c r="A298" s="33">
        <v>283</v>
      </c>
      <c r="B298" s="33"/>
      <c r="C298" s="33"/>
      <c r="D298" s="33"/>
      <c r="E298" s="33"/>
      <c r="F298" s="33"/>
      <c r="G298" s="33"/>
      <c r="H298" s="33"/>
      <c r="I298" s="33"/>
      <c r="J298" s="33"/>
      <c r="K298" s="33"/>
      <c r="L298" s="33"/>
      <c r="M298" t="str">
        <f>IF(SUM(B298:L298)&gt;0,'Calulations '!V292,"N.A.")</f>
        <v>N.A.</v>
      </c>
      <c r="N298" s="26" t="e">
        <f t="shared" si="4"/>
        <v>#VALUE!</v>
      </c>
    </row>
    <row r="299" spans="1:14" x14ac:dyDescent="0.3">
      <c r="A299" s="33">
        <v>284</v>
      </c>
      <c r="B299" s="33"/>
      <c r="C299" s="33"/>
      <c r="D299" s="33"/>
      <c r="E299" s="33"/>
      <c r="F299" s="33"/>
      <c r="G299" s="33"/>
      <c r="H299" s="33"/>
      <c r="I299" s="33"/>
      <c r="J299" s="33"/>
      <c r="K299" s="33"/>
      <c r="L299" s="33"/>
      <c r="M299" t="str">
        <f>IF(SUM(B299:L299)&gt;0,'Calulations '!V293,"N.A.")</f>
        <v>N.A.</v>
      </c>
      <c r="N299" s="26" t="e">
        <f t="shared" si="4"/>
        <v>#VALUE!</v>
      </c>
    </row>
    <row r="300" spans="1:14" x14ac:dyDescent="0.3">
      <c r="A300" s="33">
        <v>285</v>
      </c>
      <c r="B300" s="33"/>
      <c r="C300" s="33"/>
      <c r="D300" s="33"/>
      <c r="E300" s="33"/>
      <c r="F300" s="33"/>
      <c r="G300" s="33"/>
      <c r="H300" s="33"/>
      <c r="I300" s="33"/>
      <c r="J300" s="33"/>
      <c r="K300" s="33"/>
      <c r="L300" s="33"/>
      <c r="M300" t="str">
        <f>IF(SUM(B300:L300)&gt;0,'Calulations '!V294,"N.A.")</f>
        <v>N.A.</v>
      </c>
      <c r="N300" s="26" t="e">
        <f t="shared" si="4"/>
        <v>#VALUE!</v>
      </c>
    </row>
    <row r="301" spans="1:14" x14ac:dyDescent="0.3">
      <c r="A301" s="33">
        <v>286</v>
      </c>
      <c r="B301" s="33"/>
      <c r="C301" s="33"/>
      <c r="D301" s="33"/>
      <c r="E301" s="33"/>
      <c r="F301" s="33"/>
      <c r="G301" s="33"/>
      <c r="H301" s="33"/>
      <c r="I301" s="33"/>
      <c r="J301" s="33"/>
      <c r="K301" s="33"/>
      <c r="L301" s="33"/>
      <c r="M301" t="str">
        <f>IF(SUM(B301:L301)&gt;0,'Calulations '!V295,"N.A.")</f>
        <v>N.A.</v>
      </c>
      <c r="N301" s="26" t="e">
        <f t="shared" si="4"/>
        <v>#VALUE!</v>
      </c>
    </row>
    <row r="302" spans="1:14" x14ac:dyDescent="0.3">
      <c r="A302" s="33">
        <v>287</v>
      </c>
      <c r="B302" s="33"/>
      <c r="C302" s="33"/>
      <c r="D302" s="33"/>
      <c r="E302" s="33"/>
      <c r="F302" s="33"/>
      <c r="G302" s="33"/>
      <c r="H302" s="33"/>
      <c r="I302" s="33"/>
      <c r="J302" s="33"/>
      <c r="K302" s="33"/>
      <c r="L302" s="33"/>
      <c r="M302" t="str">
        <f>IF(SUM(B302:L302)&gt;0,'Calulations '!V296,"N.A.")</f>
        <v>N.A.</v>
      </c>
      <c r="N302" s="26" t="e">
        <f t="shared" si="4"/>
        <v>#VALUE!</v>
      </c>
    </row>
    <row r="303" spans="1:14" x14ac:dyDescent="0.3">
      <c r="A303" s="33">
        <v>288</v>
      </c>
      <c r="B303" s="33"/>
      <c r="C303" s="33"/>
      <c r="D303" s="33"/>
      <c r="E303" s="33"/>
      <c r="F303" s="33"/>
      <c r="G303" s="33"/>
      <c r="H303" s="33"/>
      <c r="I303" s="33"/>
      <c r="J303" s="33"/>
      <c r="K303" s="33"/>
      <c r="L303" s="33"/>
      <c r="M303" t="str">
        <f>IF(SUM(B303:L303)&gt;0,'Calulations '!V297,"N.A.")</f>
        <v>N.A.</v>
      </c>
      <c r="N303" s="26" t="e">
        <f t="shared" si="4"/>
        <v>#VALUE!</v>
      </c>
    </row>
    <row r="304" spans="1:14" x14ac:dyDescent="0.3">
      <c r="A304" s="33">
        <v>289</v>
      </c>
      <c r="B304" s="33"/>
      <c r="C304" s="33"/>
      <c r="D304" s="33"/>
      <c r="E304" s="33"/>
      <c r="F304" s="33"/>
      <c r="G304" s="33"/>
      <c r="H304" s="33"/>
      <c r="I304" s="33"/>
      <c r="J304" s="33"/>
      <c r="K304" s="33"/>
      <c r="L304" s="33"/>
      <c r="M304" t="str">
        <f>IF(SUM(B304:L304)&gt;0,'Calulations '!V298,"N.A.")</f>
        <v>N.A.</v>
      </c>
      <c r="N304" s="26" t="e">
        <f t="shared" si="4"/>
        <v>#VALUE!</v>
      </c>
    </row>
    <row r="305" spans="1:14" x14ac:dyDescent="0.3">
      <c r="A305" s="33">
        <v>290</v>
      </c>
      <c r="B305" s="33"/>
      <c r="C305" s="33"/>
      <c r="D305" s="33"/>
      <c r="E305" s="33"/>
      <c r="F305" s="33"/>
      <c r="G305" s="33"/>
      <c r="H305" s="33"/>
      <c r="I305" s="33"/>
      <c r="J305" s="33"/>
      <c r="K305" s="33"/>
      <c r="L305" s="33"/>
      <c r="M305" t="str">
        <f>IF(SUM(B305:L305)&gt;0,'Calulations '!V299,"N.A.")</f>
        <v>N.A.</v>
      </c>
      <c r="N305" s="26" t="e">
        <f t="shared" si="4"/>
        <v>#VALUE!</v>
      </c>
    </row>
    <row r="306" spans="1:14" x14ac:dyDescent="0.3">
      <c r="A306" s="33">
        <v>291</v>
      </c>
      <c r="B306" s="33"/>
      <c r="C306" s="33"/>
      <c r="D306" s="33"/>
      <c r="E306" s="33"/>
      <c r="F306" s="33"/>
      <c r="G306" s="33"/>
      <c r="H306" s="33"/>
      <c r="I306" s="33"/>
      <c r="J306" s="33"/>
      <c r="K306" s="33"/>
      <c r="L306" s="33"/>
      <c r="M306" t="str">
        <f>IF(SUM(B306:L306)&gt;0,'Calulations '!V300,"N.A.")</f>
        <v>N.A.</v>
      </c>
      <c r="N306" s="26" t="e">
        <f t="shared" si="4"/>
        <v>#VALUE!</v>
      </c>
    </row>
    <row r="307" spans="1:14" x14ac:dyDescent="0.3">
      <c r="A307" s="33">
        <v>292</v>
      </c>
      <c r="B307" s="33"/>
      <c r="C307" s="33"/>
      <c r="D307" s="33"/>
      <c r="E307" s="33"/>
      <c r="F307" s="33"/>
      <c r="G307" s="33"/>
      <c r="H307" s="33"/>
      <c r="I307" s="33"/>
      <c r="J307" s="33"/>
      <c r="K307" s="33"/>
      <c r="L307" s="33"/>
      <c r="M307" t="str">
        <f>IF(SUM(B307:L307)&gt;0,'Calulations '!V301,"N.A.")</f>
        <v>N.A.</v>
      </c>
      <c r="N307" s="26" t="e">
        <f t="shared" si="4"/>
        <v>#VALUE!</v>
      </c>
    </row>
    <row r="308" spans="1:14" x14ac:dyDescent="0.3">
      <c r="A308" s="33">
        <v>293</v>
      </c>
      <c r="B308" s="33"/>
      <c r="C308" s="33"/>
      <c r="D308" s="33"/>
      <c r="E308" s="33"/>
      <c r="F308" s="33"/>
      <c r="G308" s="33"/>
      <c r="H308" s="33"/>
      <c r="I308" s="33"/>
      <c r="J308" s="33"/>
      <c r="K308" s="33"/>
      <c r="L308" s="33"/>
      <c r="M308" t="str">
        <f>IF(SUM(B308:L308)&gt;0,'Calulations '!V302,"N.A.")</f>
        <v>N.A.</v>
      </c>
      <c r="N308" s="26" t="e">
        <f t="shared" si="4"/>
        <v>#VALUE!</v>
      </c>
    </row>
    <row r="309" spans="1:14" x14ac:dyDescent="0.3">
      <c r="A309" s="33">
        <v>294</v>
      </c>
      <c r="B309" s="33"/>
      <c r="C309" s="33"/>
      <c r="D309" s="33"/>
      <c r="E309" s="33"/>
      <c r="F309" s="33"/>
      <c r="G309" s="33"/>
      <c r="H309" s="33"/>
      <c r="I309" s="33"/>
      <c r="J309" s="33"/>
      <c r="K309" s="33"/>
      <c r="L309" s="33"/>
      <c r="M309" t="str">
        <f>IF(SUM(B309:L309)&gt;0,'Calulations '!V303,"N.A.")</f>
        <v>N.A.</v>
      </c>
      <c r="N309" s="26" t="e">
        <f t="shared" si="4"/>
        <v>#VALUE!</v>
      </c>
    </row>
    <row r="310" spans="1:14" x14ac:dyDescent="0.3">
      <c r="A310" s="33">
        <v>295</v>
      </c>
      <c r="B310" s="33"/>
      <c r="C310" s="33"/>
      <c r="D310" s="33"/>
      <c r="E310" s="33"/>
      <c r="F310" s="33"/>
      <c r="G310" s="33"/>
      <c r="H310" s="33"/>
      <c r="I310" s="33"/>
      <c r="J310" s="33"/>
      <c r="K310" s="33"/>
      <c r="L310" s="33"/>
      <c r="M310" t="str">
        <f>IF(SUM(B310:L310)&gt;0,'Calulations '!V304,"N.A.")</f>
        <v>N.A.</v>
      </c>
      <c r="N310" s="26" t="e">
        <f t="shared" si="4"/>
        <v>#VALUE!</v>
      </c>
    </row>
    <row r="311" spans="1:14" x14ac:dyDescent="0.3">
      <c r="A311" s="33">
        <v>296</v>
      </c>
      <c r="B311" s="33"/>
      <c r="C311" s="33"/>
      <c r="D311" s="33"/>
      <c r="E311" s="33"/>
      <c r="F311" s="33"/>
      <c r="G311" s="33"/>
      <c r="H311" s="33"/>
      <c r="I311" s="33"/>
      <c r="J311" s="33"/>
      <c r="K311" s="33"/>
      <c r="L311" s="33"/>
      <c r="M311" t="str">
        <f>IF(SUM(B311:L311)&gt;0,'Calulations '!V305,"N.A.")</f>
        <v>N.A.</v>
      </c>
      <c r="N311" s="26" t="e">
        <f t="shared" si="4"/>
        <v>#VALUE!</v>
      </c>
    </row>
    <row r="312" spans="1:14" x14ac:dyDescent="0.3">
      <c r="A312" s="33">
        <v>297</v>
      </c>
      <c r="B312" s="33"/>
      <c r="C312" s="33"/>
      <c r="D312" s="33"/>
      <c r="E312" s="33"/>
      <c r="F312" s="33"/>
      <c r="G312" s="33"/>
      <c r="H312" s="33"/>
      <c r="I312" s="33"/>
      <c r="J312" s="33"/>
      <c r="K312" s="33"/>
      <c r="L312" s="33"/>
      <c r="M312" t="str">
        <f>IF(SUM(B312:L312)&gt;0,'Calulations '!V306,"N.A.")</f>
        <v>N.A.</v>
      </c>
      <c r="N312" s="26" t="e">
        <f t="shared" si="4"/>
        <v>#VALUE!</v>
      </c>
    </row>
    <row r="313" spans="1:14" x14ac:dyDescent="0.3">
      <c r="A313" s="33">
        <v>298</v>
      </c>
      <c r="B313" s="33"/>
      <c r="C313" s="33"/>
      <c r="D313" s="33"/>
      <c r="E313" s="33"/>
      <c r="F313" s="33"/>
      <c r="G313" s="33"/>
      <c r="H313" s="33"/>
      <c r="I313" s="33"/>
      <c r="J313" s="33"/>
      <c r="K313" s="33"/>
      <c r="L313" s="33"/>
      <c r="M313" t="str">
        <f>IF(SUM(B313:L313)&gt;0,'Calulations '!V307,"N.A.")</f>
        <v>N.A.</v>
      </c>
      <c r="N313" s="26" t="e">
        <f t="shared" si="4"/>
        <v>#VALUE!</v>
      </c>
    </row>
    <row r="314" spans="1:14" x14ac:dyDescent="0.3">
      <c r="A314" s="33">
        <v>299</v>
      </c>
      <c r="B314" s="33"/>
      <c r="C314" s="33"/>
      <c r="D314" s="33"/>
      <c r="E314" s="33"/>
      <c r="F314" s="33"/>
      <c r="G314" s="33"/>
      <c r="H314" s="33"/>
      <c r="I314" s="33"/>
      <c r="J314" s="33"/>
      <c r="K314" s="33"/>
      <c r="L314" s="33"/>
      <c r="M314" t="str">
        <f>IF(SUM(B314:L314)&gt;0,'Calulations '!V308,"N.A.")</f>
        <v>N.A.</v>
      </c>
      <c r="N314" s="26" t="e">
        <f t="shared" si="4"/>
        <v>#VALUE!</v>
      </c>
    </row>
    <row r="315" spans="1:14" x14ac:dyDescent="0.3">
      <c r="A315" s="33">
        <v>300</v>
      </c>
      <c r="B315" s="33"/>
      <c r="C315" s="33"/>
      <c r="D315" s="33"/>
      <c r="E315" s="33"/>
      <c r="F315" s="33"/>
      <c r="G315" s="33"/>
      <c r="H315" s="33"/>
      <c r="I315" s="33"/>
      <c r="J315" s="33"/>
      <c r="K315" s="33"/>
      <c r="L315" s="33"/>
      <c r="M315" t="str">
        <f>IF(SUM(B315:L315)&gt;0,'Calulations '!V309,"N.A.")</f>
        <v>N.A.</v>
      </c>
      <c r="N315" s="26" t="e">
        <f t="shared" si="4"/>
        <v>#VALUE!</v>
      </c>
    </row>
    <row r="316" spans="1:14" x14ac:dyDescent="0.3">
      <c r="A316" s="33">
        <v>301</v>
      </c>
      <c r="B316" s="33"/>
      <c r="C316" s="33"/>
      <c r="D316" s="33"/>
      <c r="E316" s="33"/>
      <c r="F316" s="33"/>
      <c r="G316" s="33"/>
      <c r="H316" s="33"/>
      <c r="I316" s="33"/>
      <c r="J316" s="33"/>
      <c r="K316" s="33"/>
      <c r="L316" s="33"/>
      <c r="M316" t="str">
        <f>IF(SUM(B316:L316)&gt;0,'Calulations '!V310,"N.A.")</f>
        <v>N.A.</v>
      </c>
      <c r="N316" s="26" t="e">
        <f t="shared" si="4"/>
        <v>#VALUE!</v>
      </c>
    </row>
    <row r="317" spans="1:14" x14ac:dyDescent="0.3">
      <c r="A317" s="33">
        <v>302</v>
      </c>
      <c r="B317" s="33"/>
      <c r="C317" s="33"/>
      <c r="D317" s="33"/>
      <c r="E317" s="33"/>
      <c r="F317" s="33"/>
      <c r="G317" s="33"/>
      <c r="H317" s="33"/>
      <c r="I317" s="33"/>
      <c r="J317" s="33"/>
      <c r="K317" s="33"/>
      <c r="L317" s="33"/>
      <c r="M317" t="str">
        <f>IF(SUM(B317:L317)&gt;0,'Calulations '!V311,"N.A.")</f>
        <v>N.A.</v>
      </c>
      <c r="N317" s="26" t="e">
        <f t="shared" si="4"/>
        <v>#VALUE!</v>
      </c>
    </row>
    <row r="318" spans="1:14" x14ac:dyDescent="0.3">
      <c r="A318" s="33">
        <v>303</v>
      </c>
      <c r="B318" s="33"/>
      <c r="C318" s="33"/>
      <c r="D318" s="33"/>
      <c r="E318" s="33"/>
      <c r="F318" s="33"/>
      <c r="G318" s="33"/>
      <c r="H318" s="33"/>
      <c r="I318" s="33"/>
      <c r="J318" s="33"/>
      <c r="K318" s="33"/>
      <c r="L318" s="33"/>
      <c r="M318" t="str">
        <f>IF(SUM(B318:L318)&gt;0,'Calulations '!V312,"N.A.")</f>
        <v>N.A.</v>
      </c>
      <c r="N318" s="26" t="e">
        <f t="shared" si="4"/>
        <v>#VALUE!</v>
      </c>
    </row>
    <row r="319" spans="1:14" x14ac:dyDescent="0.3">
      <c r="A319" s="33">
        <v>304</v>
      </c>
      <c r="B319" s="33"/>
      <c r="C319" s="33"/>
      <c r="D319" s="33"/>
      <c r="E319" s="33"/>
      <c r="F319" s="33"/>
      <c r="G319" s="33"/>
      <c r="H319" s="33"/>
      <c r="I319" s="33"/>
      <c r="J319" s="33"/>
      <c r="K319" s="33"/>
      <c r="L319" s="33"/>
      <c r="M319" t="str">
        <f>IF(SUM(B319:L319)&gt;0,'Calulations '!V313,"N.A.")</f>
        <v>N.A.</v>
      </c>
      <c r="N319" s="26" t="e">
        <f t="shared" si="4"/>
        <v>#VALUE!</v>
      </c>
    </row>
    <row r="320" spans="1:14" x14ac:dyDescent="0.3">
      <c r="A320" s="33">
        <v>305</v>
      </c>
      <c r="B320" s="33"/>
      <c r="C320" s="33"/>
      <c r="D320" s="33"/>
      <c r="E320" s="33"/>
      <c r="F320" s="33"/>
      <c r="G320" s="33"/>
      <c r="H320" s="33"/>
      <c r="I320" s="33"/>
      <c r="J320" s="33"/>
      <c r="K320" s="33"/>
      <c r="L320" s="33"/>
      <c r="M320" t="str">
        <f>IF(SUM(B320:L320)&gt;0,'Calulations '!V314,"N.A.")</f>
        <v>N.A.</v>
      </c>
      <c r="N320" s="26" t="e">
        <f t="shared" si="4"/>
        <v>#VALUE!</v>
      </c>
    </row>
    <row r="321" spans="1:14" x14ac:dyDescent="0.3">
      <c r="A321" s="33">
        <v>306</v>
      </c>
      <c r="B321" s="33"/>
      <c r="C321" s="33"/>
      <c r="D321" s="33"/>
      <c r="E321" s="33"/>
      <c r="F321" s="33"/>
      <c r="G321" s="33"/>
      <c r="H321" s="33"/>
      <c r="I321" s="33"/>
      <c r="J321" s="33"/>
      <c r="K321" s="33"/>
      <c r="L321" s="33"/>
      <c r="M321" t="str">
        <f>IF(SUM(B321:L321)&gt;0,'Calulations '!V315,"N.A.")</f>
        <v>N.A.</v>
      </c>
      <c r="N321" s="26" t="e">
        <f t="shared" si="4"/>
        <v>#VALUE!</v>
      </c>
    </row>
    <row r="322" spans="1:14" x14ac:dyDescent="0.3">
      <c r="A322" s="33">
        <v>307</v>
      </c>
      <c r="B322" s="33"/>
      <c r="C322" s="33"/>
      <c r="D322" s="33"/>
      <c r="E322" s="33"/>
      <c r="F322" s="33"/>
      <c r="G322" s="33"/>
      <c r="H322" s="33"/>
      <c r="I322" s="33"/>
      <c r="J322" s="33"/>
      <c r="K322" s="33"/>
      <c r="L322" s="33"/>
      <c r="M322" t="str">
        <f>IF(SUM(B322:L322)&gt;0,'Calulations '!V316,"N.A.")</f>
        <v>N.A.</v>
      </c>
      <c r="N322" s="26" t="e">
        <f t="shared" si="4"/>
        <v>#VALUE!</v>
      </c>
    </row>
    <row r="323" spans="1:14" x14ac:dyDescent="0.3">
      <c r="A323" s="33">
        <v>308</v>
      </c>
      <c r="B323" s="33"/>
      <c r="C323" s="33"/>
      <c r="D323" s="33"/>
      <c r="E323" s="33"/>
      <c r="F323" s="33"/>
      <c r="G323" s="33"/>
      <c r="H323" s="33"/>
      <c r="I323" s="33"/>
      <c r="J323" s="33"/>
      <c r="K323" s="33"/>
      <c r="L323" s="33"/>
      <c r="M323" t="str">
        <f>IF(SUM(B323:L323)&gt;0,'Calulations '!V317,"N.A.")</f>
        <v>N.A.</v>
      </c>
      <c r="N323" s="26" t="e">
        <f t="shared" si="4"/>
        <v>#VALUE!</v>
      </c>
    </row>
    <row r="324" spans="1:14" x14ac:dyDescent="0.3">
      <c r="A324" s="33">
        <v>309</v>
      </c>
      <c r="B324" s="33"/>
      <c r="C324" s="33"/>
      <c r="D324" s="33"/>
      <c r="E324" s="33"/>
      <c r="F324" s="33"/>
      <c r="G324" s="33"/>
      <c r="H324" s="33"/>
      <c r="I324" s="33"/>
      <c r="J324" s="33"/>
      <c r="K324" s="33"/>
      <c r="L324" s="33"/>
      <c r="M324" t="str">
        <f>IF(SUM(B324:L324)&gt;0,'Calulations '!V318,"N.A.")</f>
        <v>N.A.</v>
      </c>
      <c r="N324" s="26" t="e">
        <f t="shared" si="4"/>
        <v>#VALUE!</v>
      </c>
    </row>
    <row r="325" spans="1:14" x14ac:dyDescent="0.3">
      <c r="A325" s="33">
        <v>310</v>
      </c>
      <c r="B325" s="33"/>
      <c r="C325" s="33"/>
      <c r="D325" s="33"/>
      <c r="E325" s="33"/>
      <c r="F325" s="33"/>
      <c r="G325" s="33"/>
      <c r="H325" s="33"/>
      <c r="I325" s="33"/>
      <c r="J325" s="33"/>
      <c r="K325" s="33"/>
      <c r="L325" s="33"/>
      <c r="M325" t="str">
        <f>IF(SUM(B325:L325)&gt;0,'Calulations '!V319,"N.A.")</f>
        <v>N.A.</v>
      </c>
      <c r="N325" s="26" t="e">
        <f t="shared" si="4"/>
        <v>#VALUE!</v>
      </c>
    </row>
    <row r="326" spans="1:14" x14ac:dyDescent="0.3">
      <c r="A326" s="33">
        <v>311</v>
      </c>
      <c r="B326" s="33"/>
      <c r="C326" s="33"/>
      <c r="D326" s="33"/>
      <c r="E326" s="33"/>
      <c r="F326" s="33"/>
      <c r="G326" s="33"/>
      <c r="H326" s="33"/>
      <c r="I326" s="33"/>
      <c r="J326" s="33"/>
      <c r="K326" s="33"/>
      <c r="L326" s="33"/>
      <c r="M326" t="str">
        <f>IF(SUM(B326:L326)&gt;0,'Calulations '!V320,"N.A.")</f>
        <v>N.A.</v>
      </c>
      <c r="N326" s="26" t="e">
        <f t="shared" si="4"/>
        <v>#VALUE!</v>
      </c>
    </row>
    <row r="327" spans="1:14" x14ac:dyDescent="0.3">
      <c r="A327" s="33">
        <v>312</v>
      </c>
      <c r="B327" s="33"/>
      <c r="C327" s="33"/>
      <c r="D327" s="33"/>
      <c r="E327" s="33"/>
      <c r="F327" s="33"/>
      <c r="G327" s="33"/>
      <c r="H327" s="33"/>
      <c r="I327" s="33"/>
      <c r="J327" s="33"/>
      <c r="K327" s="33"/>
      <c r="L327" s="33"/>
      <c r="M327" t="str">
        <f>IF(SUM(B327:L327)&gt;0,'Calulations '!V321,"N.A.")</f>
        <v>N.A.</v>
      </c>
      <c r="N327" s="26" t="e">
        <f t="shared" si="4"/>
        <v>#VALUE!</v>
      </c>
    </row>
    <row r="328" spans="1:14" x14ac:dyDescent="0.3">
      <c r="A328" s="33">
        <v>313</v>
      </c>
      <c r="B328" s="33"/>
      <c r="C328" s="33"/>
      <c r="D328" s="33"/>
      <c r="E328" s="33"/>
      <c r="F328" s="33"/>
      <c r="G328" s="33"/>
      <c r="H328" s="33"/>
      <c r="I328" s="33"/>
      <c r="J328" s="33"/>
      <c r="K328" s="33"/>
      <c r="L328" s="33"/>
      <c r="M328" t="str">
        <f>IF(SUM(B328:L328)&gt;0,'Calulations '!V322,"N.A.")</f>
        <v>N.A.</v>
      </c>
      <c r="N328" s="26" t="e">
        <f t="shared" si="4"/>
        <v>#VALUE!</v>
      </c>
    </row>
    <row r="329" spans="1:14" x14ac:dyDescent="0.3">
      <c r="A329" s="33">
        <v>314</v>
      </c>
      <c r="B329" s="33"/>
      <c r="C329" s="33"/>
      <c r="D329" s="33"/>
      <c r="E329" s="33"/>
      <c r="F329" s="33"/>
      <c r="G329" s="33"/>
      <c r="H329" s="33"/>
      <c r="I329" s="33"/>
      <c r="J329" s="33"/>
      <c r="K329" s="33"/>
      <c r="L329" s="33"/>
      <c r="M329" t="str">
        <f>IF(SUM(B329:L329)&gt;0,'Calulations '!V323,"N.A.")</f>
        <v>N.A.</v>
      </c>
      <c r="N329" s="26" t="e">
        <f t="shared" si="4"/>
        <v>#VALUE!</v>
      </c>
    </row>
    <row r="330" spans="1:14" x14ac:dyDescent="0.3">
      <c r="A330" s="33">
        <v>315</v>
      </c>
      <c r="B330" s="33"/>
      <c r="C330" s="33"/>
      <c r="D330" s="33"/>
      <c r="E330" s="33"/>
      <c r="F330" s="33"/>
      <c r="G330" s="33"/>
      <c r="H330" s="33"/>
      <c r="I330" s="33"/>
      <c r="J330" s="33"/>
      <c r="K330" s="33"/>
      <c r="L330" s="33"/>
      <c r="M330" t="str">
        <f>IF(SUM(B330:L330)&gt;0,'Calulations '!V324,"N.A.")</f>
        <v>N.A.</v>
      </c>
      <c r="N330" s="26" t="e">
        <f t="shared" si="4"/>
        <v>#VALUE!</v>
      </c>
    </row>
    <row r="331" spans="1:14" x14ac:dyDescent="0.3">
      <c r="A331" s="33">
        <v>316</v>
      </c>
      <c r="B331" s="33"/>
      <c r="C331" s="33"/>
      <c r="D331" s="33"/>
      <c r="E331" s="33"/>
      <c r="F331" s="33"/>
      <c r="G331" s="33"/>
      <c r="H331" s="33"/>
      <c r="I331" s="33"/>
      <c r="J331" s="33"/>
      <c r="K331" s="33"/>
      <c r="L331" s="33"/>
      <c r="M331" t="str">
        <f>IF(SUM(B331:L331)&gt;0,'Calulations '!V325,"N.A.")</f>
        <v>N.A.</v>
      </c>
      <c r="N331" s="26" t="e">
        <f t="shared" si="4"/>
        <v>#VALUE!</v>
      </c>
    </row>
    <row r="332" spans="1:14" x14ac:dyDescent="0.3">
      <c r="A332" s="33">
        <v>317</v>
      </c>
      <c r="B332" s="33"/>
      <c r="C332" s="33"/>
      <c r="D332" s="33"/>
      <c r="E332" s="33"/>
      <c r="F332" s="33"/>
      <c r="G332" s="33"/>
      <c r="H332" s="33"/>
      <c r="I332" s="33"/>
      <c r="J332" s="33"/>
      <c r="K332" s="33"/>
      <c r="L332" s="33"/>
      <c r="M332" t="str">
        <f>IF(SUM(B332:L332)&gt;0,'Calulations '!V326,"N.A.")</f>
        <v>N.A.</v>
      </c>
      <c r="N332" s="26" t="e">
        <f t="shared" si="4"/>
        <v>#VALUE!</v>
      </c>
    </row>
    <row r="333" spans="1:14" x14ac:dyDescent="0.3">
      <c r="A333" s="33">
        <v>318</v>
      </c>
      <c r="B333" s="33"/>
      <c r="C333" s="33"/>
      <c r="D333" s="33"/>
      <c r="E333" s="33"/>
      <c r="F333" s="33"/>
      <c r="G333" s="33"/>
      <c r="H333" s="33"/>
      <c r="I333" s="33"/>
      <c r="J333" s="33"/>
      <c r="K333" s="33"/>
      <c r="L333" s="33"/>
      <c r="M333" t="str">
        <f>IF(SUM(B333:L333)&gt;0,'Calulations '!V327,"N.A.")</f>
        <v>N.A.</v>
      </c>
      <c r="N333" s="26" t="e">
        <f t="shared" si="4"/>
        <v>#VALUE!</v>
      </c>
    </row>
    <row r="334" spans="1:14" x14ac:dyDescent="0.3">
      <c r="A334" s="33">
        <v>319</v>
      </c>
      <c r="B334" s="33"/>
      <c r="C334" s="33"/>
      <c r="D334" s="33"/>
      <c r="E334" s="33"/>
      <c r="F334" s="33"/>
      <c r="G334" s="33"/>
      <c r="H334" s="33"/>
      <c r="I334" s="33"/>
      <c r="J334" s="33"/>
      <c r="K334" s="33"/>
      <c r="L334" s="33"/>
      <c r="M334" t="str">
        <f>IF(SUM(B334:L334)&gt;0,'Calulations '!V328,"N.A.")</f>
        <v>N.A.</v>
      </c>
      <c r="N334" s="26" t="e">
        <f t="shared" si="4"/>
        <v>#VALUE!</v>
      </c>
    </row>
    <row r="335" spans="1:14" x14ac:dyDescent="0.3">
      <c r="A335" s="33">
        <v>320</v>
      </c>
      <c r="B335" s="33"/>
      <c r="C335" s="33"/>
      <c r="D335" s="33"/>
      <c r="E335" s="33"/>
      <c r="F335" s="33"/>
      <c r="G335" s="33"/>
      <c r="H335" s="33"/>
      <c r="I335" s="33"/>
      <c r="J335" s="33"/>
      <c r="K335" s="33"/>
      <c r="L335" s="33"/>
      <c r="M335" t="str">
        <f>IF(SUM(B335:L335)&gt;0,'Calulations '!V329,"N.A.")</f>
        <v>N.A.</v>
      </c>
      <c r="N335" s="26" t="e">
        <f t="shared" si="4"/>
        <v>#VALUE!</v>
      </c>
    </row>
    <row r="336" spans="1:14" x14ac:dyDescent="0.3">
      <c r="A336" s="33">
        <v>321</v>
      </c>
      <c r="B336" s="33"/>
      <c r="C336" s="33"/>
      <c r="D336" s="33"/>
      <c r="E336" s="33"/>
      <c r="F336" s="33"/>
      <c r="G336" s="33"/>
      <c r="H336" s="33"/>
      <c r="I336" s="33"/>
      <c r="J336" s="33"/>
      <c r="K336" s="33"/>
      <c r="L336" s="33"/>
      <c r="M336" t="str">
        <f>IF(SUM(B336:L336)&gt;0,'Calulations '!V330,"N.A.")</f>
        <v>N.A.</v>
      </c>
      <c r="N336" s="26" t="e">
        <f t="shared" si="4"/>
        <v>#VALUE!</v>
      </c>
    </row>
    <row r="337" spans="1:14" x14ac:dyDescent="0.3">
      <c r="A337" s="33">
        <v>322</v>
      </c>
      <c r="B337" s="33"/>
      <c r="C337" s="33"/>
      <c r="D337" s="33"/>
      <c r="E337" s="33"/>
      <c r="F337" s="33"/>
      <c r="G337" s="33"/>
      <c r="H337" s="33"/>
      <c r="I337" s="33"/>
      <c r="J337" s="33"/>
      <c r="K337" s="33"/>
      <c r="L337" s="33"/>
      <c r="M337" t="str">
        <f>IF(SUM(B337:L337)&gt;0,'Calulations '!V331,"N.A.")</f>
        <v>N.A.</v>
      </c>
      <c r="N337" s="26" t="e">
        <f t="shared" ref="N337:N400" si="5">IF($C$13&gt;0.1,100-((_xlfn.NORM.DIST($C$13,M337,0.1327057,TRUE))*100),"N.A.")</f>
        <v>#VALUE!</v>
      </c>
    </row>
    <row r="338" spans="1:14" x14ac:dyDescent="0.3">
      <c r="A338" s="33">
        <v>323</v>
      </c>
      <c r="B338" s="33"/>
      <c r="C338" s="33"/>
      <c r="D338" s="33"/>
      <c r="E338" s="33"/>
      <c r="F338" s="33"/>
      <c r="G338" s="33"/>
      <c r="H338" s="33"/>
      <c r="I338" s="33"/>
      <c r="J338" s="33"/>
      <c r="K338" s="33"/>
      <c r="L338" s="33"/>
      <c r="M338" t="str">
        <f>IF(SUM(B338:L338)&gt;0,'Calulations '!V332,"N.A.")</f>
        <v>N.A.</v>
      </c>
      <c r="N338" s="26" t="e">
        <f t="shared" si="5"/>
        <v>#VALUE!</v>
      </c>
    </row>
    <row r="339" spans="1:14" x14ac:dyDescent="0.3">
      <c r="A339" s="33">
        <v>324</v>
      </c>
      <c r="B339" s="33"/>
      <c r="C339" s="33"/>
      <c r="D339" s="33"/>
      <c r="E339" s="33"/>
      <c r="F339" s="33"/>
      <c r="G339" s="33"/>
      <c r="H339" s="33"/>
      <c r="I339" s="33"/>
      <c r="J339" s="33"/>
      <c r="K339" s="33"/>
      <c r="L339" s="33"/>
      <c r="M339" t="str">
        <f>IF(SUM(B339:L339)&gt;0,'Calulations '!V333,"N.A.")</f>
        <v>N.A.</v>
      </c>
      <c r="N339" s="26" t="e">
        <f t="shared" si="5"/>
        <v>#VALUE!</v>
      </c>
    </row>
    <row r="340" spans="1:14" x14ac:dyDescent="0.3">
      <c r="A340" s="33">
        <v>325</v>
      </c>
      <c r="B340" s="33"/>
      <c r="C340" s="33"/>
      <c r="D340" s="33"/>
      <c r="E340" s="33"/>
      <c r="F340" s="33"/>
      <c r="G340" s="33"/>
      <c r="H340" s="33"/>
      <c r="I340" s="33"/>
      <c r="J340" s="33"/>
      <c r="K340" s="33"/>
      <c r="L340" s="33"/>
      <c r="M340" t="str">
        <f>IF(SUM(B340:L340)&gt;0,'Calulations '!V334,"N.A.")</f>
        <v>N.A.</v>
      </c>
      <c r="N340" s="26" t="e">
        <f t="shared" si="5"/>
        <v>#VALUE!</v>
      </c>
    </row>
    <row r="341" spans="1:14" x14ac:dyDescent="0.3">
      <c r="A341" s="33">
        <v>326</v>
      </c>
      <c r="B341" s="33"/>
      <c r="C341" s="33"/>
      <c r="D341" s="33"/>
      <c r="E341" s="33"/>
      <c r="F341" s="33"/>
      <c r="G341" s="33"/>
      <c r="H341" s="33"/>
      <c r="I341" s="33"/>
      <c r="J341" s="33"/>
      <c r="K341" s="33"/>
      <c r="L341" s="33"/>
      <c r="M341" t="str">
        <f>IF(SUM(B341:L341)&gt;0,'Calulations '!V335,"N.A.")</f>
        <v>N.A.</v>
      </c>
      <c r="N341" s="26" t="e">
        <f t="shared" si="5"/>
        <v>#VALUE!</v>
      </c>
    </row>
    <row r="342" spans="1:14" x14ac:dyDescent="0.3">
      <c r="A342" s="33">
        <v>327</v>
      </c>
      <c r="B342" s="33"/>
      <c r="C342" s="33"/>
      <c r="D342" s="33"/>
      <c r="E342" s="33"/>
      <c r="F342" s="33"/>
      <c r="G342" s="33"/>
      <c r="H342" s="33"/>
      <c r="I342" s="33"/>
      <c r="J342" s="33"/>
      <c r="K342" s="33"/>
      <c r="L342" s="33"/>
      <c r="M342" t="str">
        <f>IF(SUM(B342:L342)&gt;0,'Calulations '!V336,"N.A.")</f>
        <v>N.A.</v>
      </c>
      <c r="N342" s="26" t="e">
        <f t="shared" si="5"/>
        <v>#VALUE!</v>
      </c>
    </row>
    <row r="343" spans="1:14" x14ac:dyDescent="0.3">
      <c r="A343" s="33">
        <v>328</v>
      </c>
      <c r="B343" s="33"/>
      <c r="C343" s="33"/>
      <c r="D343" s="33"/>
      <c r="E343" s="33"/>
      <c r="F343" s="33"/>
      <c r="G343" s="33"/>
      <c r="H343" s="33"/>
      <c r="I343" s="33"/>
      <c r="J343" s="33"/>
      <c r="K343" s="33"/>
      <c r="L343" s="33"/>
      <c r="M343" t="str">
        <f>IF(SUM(B343:L343)&gt;0,'Calulations '!V337,"N.A.")</f>
        <v>N.A.</v>
      </c>
      <c r="N343" s="26" t="e">
        <f t="shared" si="5"/>
        <v>#VALUE!</v>
      </c>
    </row>
    <row r="344" spans="1:14" x14ac:dyDescent="0.3">
      <c r="A344" s="33">
        <v>329</v>
      </c>
      <c r="B344" s="33"/>
      <c r="C344" s="33"/>
      <c r="D344" s="33"/>
      <c r="E344" s="33"/>
      <c r="F344" s="33"/>
      <c r="G344" s="33"/>
      <c r="H344" s="33"/>
      <c r="I344" s="33"/>
      <c r="J344" s="33"/>
      <c r="K344" s="33"/>
      <c r="L344" s="33"/>
      <c r="M344" t="str">
        <f>IF(SUM(B344:L344)&gt;0,'Calulations '!V338,"N.A.")</f>
        <v>N.A.</v>
      </c>
      <c r="N344" s="26" t="e">
        <f t="shared" si="5"/>
        <v>#VALUE!</v>
      </c>
    </row>
    <row r="345" spans="1:14" x14ac:dyDescent="0.3">
      <c r="A345" s="33">
        <v>330</v>
      </c>
      <c r="B345" s="33"/>
      <c r="C345" s="33"/>
      <c r="D345" s="33"/>
      <c r="E345" s="33"/>
      <c r="F345" s="33"/>
      <c r="G345" s="33"/>
      <c r="H345" s="33"/>
      <c r="I345" s="33"/>
      <c r="J345" s="33"/>
      <c r="K345" s="33"/>
      <c r="L345" s="33"/>
      <c r="M345" t="str">
        <f>IF(SUM(B345:L345)&gt;0,'Calulations '!V339,"N.A.")</f>
        <v>N.A.</v>
      </c>
      <c r="N345" s="26" t="e">
        <f t="shared" si="5"/>
        <v>#VALUE!</v>
      </c>
    </row>
    <row r="346" spans="1:14" x14ac:dyDescent="0.3">
      <c r="A346" s="33">
        <v>331</v>
      </c>
      <c r="B346" s="33"/>
      <c r="C346" s="33"/>
      <c r="D346" s="33"/>
      <c r="E346" s="33"/>
      <c r="F346" s="33"/>
      <c r="G346" s="33"/>
      <c r="H346" s="33"/>
      <c r="I346" s="33"/>
      <c r="J346" s="33"/>
      <c r="K346" s="33"/>
      <c r="L346" s="33"/>
      <c r="M346" t="str">
        <f>IF(SUM(B346:L346)&gt;0,'Calulations '!V340,"N.A.")</f>
        <v>N.A.</v>
      </c>
      <c r="N346" s="26" t="e">
        <f t="shared" si="5"/>
        <v>#VALUE!</v>
      </c>
    </row>
    <row r="347" spans="1:14" x14ac:dyDescent="0.3">
      <c r="A347" s="33">
        <v>332</v>
      </c>
      <c r="B347" s="33"/>
      <c r="C347" s="33"/>
      <c r="D347" s="33"/>
      <c r="E347" s="33"/>
      <c r="F347" s="33"/>
      <c r="G347" s="33"/>
      <c r="H347" s="33"/>
      <c r="I347" s="33"/>
      <c r="J347" s="33"/>
      <c r="K347" s="33"/>
      <c r="L347" s="33"/>
      <c r="M347" t="str">
        <f>IF(SUM(B347:L347)&gt;0,'Calulations '!V341,"N.A.")</f>
        <v>N.A.</v>
      </c>
      <c r="N347" s="26" t="e">
        <f t="shared" si="5"/>
        <v>#VALUE!</v>
      </c>
    </row>
    <row r="348" spans="1:14" x14ac:dyDescent="0.3">
      <c r="A348" s="33">
        <v>333</v>
      </c>
      <c r="B348" s="33"/>
      <c r="C348" s="33"/>
      <c r="D348" s="33"/>
      <c r="E348" s="33"/>
      <c r="F348" s="33"/>
      <c r="G348" s="33"/>
      <c r="H348" s="33"/>
      <c r="I348" s="33"/>
      <c r="J348" s="33"/>
      <c r="K348" s="33"/>
      <c r="L348" s="33"/>
      <c r="M348" t="str">
        <f>IF(SUM(B348:L348)&gt;0,'Calulations '!V342,"N.A.")</f>
        <v>N.A.</v>
      </c>
      <c r="N348" s="26" t="e">
        <f t="shared" si="5"/>
        <v>#VALUE!</v>
      </c>
    </row>
    <row r="349" spans="1:14" x14ac:dyDescent="0.3">
      <c r="A349" s="33">
        <v>334</v>
      </c>
      <c r="B349" s="33"/>
      <c r="C349" s="33"/>
      <c r="D349" s="33"/>
      <c r="E349" s="33"/>
      <c r="F349" s="33"/>
      <c r="G349" s="33"/>
      <c r="H349" s="33"/>
      <c r="I349" s="33"/>
      <c r="J349" s="33"/>
      <c r="K349" s="33"/>
      <c r="L349" s="33"/>
      <c r="M349" t="str">
        <f>IF(SUM(B349:L349)&gt;0,'Calulations '!V343,"N.A.")</f>
        <v>N.A.</v>
      </c>
      <c r="N349" s="26" t="e">
        <f t="shared" si="5"/>
        <v>#VALUE!</v>
      </c>
    </row>
    <row r="350" spans="1:14" x14ac:dyDescent="0.3">
      <c r="A350" s="33">
        <v>335</v>
      </c>
      <c r="B350" s="33"/>
      <c r="C350" s="33"/>
      <c r="D350" s="33"/>
      <c r="E350" s="33"/>
      <c r="F350" s="33"/>
      <c r="G350" s="33"/>
      <c r="H350" s="33"/>
      <c r="I350" s="33"/>
      <c r="J350" s="33"/>
      <c r="K350" s="33"/>
      <c r="L350" s="33"/>
      <c r="M350" t="str">
        <f>IF(SUM(B350:L350)&gt;0,'Calulations '!V344,"N.A.")</f>
        <v>N.A.</v>
      </c>
      <c r="N350" s="26" t="e">
        <f t="shared" si="5"/>
        <v>#VALUE!</v>
      </c>
    </row>
    <row r="351" spans="1:14" x14ac:dyDescent="0.3">
      <c r="A351" s="33">
        <v>336</v>
      </c>
      <c r="B351" s="33"/>
      <c r="C351" s="33"/>
      <c r="D351" s="33"/>
      <c r="E351" s="33"/>
      <c r="F351" s="33"/>
      <c r="G351" s="33"/>
      <c r="H351" s="33"/>
      <c r="I351" s="33"/>
      <c r="J351" s="33"/>
      <c r="K351" s="33"/>
      <c r="L351" s="33"/>
      <c r="M351" t="str">
        <f>IF(SUM(B351:L351)&gt;0,'Calulations '!V345,"N.A.")</f>
        <v>N.A.</v>
      </c>
      <c r="N351" s="26" t="e">
        <f t="shared" si="5"/>
        <v>#VALUE!</v>
      </c>
    </row>
    <row r="352" spans="1:14" x14ac:dyDescent="0.3">
      <c r="A352" s="33">
        <v>337</v>
      </c>
      <c r="B352" s="33"/>
      <c r="C352" s="33"/>
      <c r="D352" s="33"/>
      <c r="E352" s="33"/>
      <c r="F352" s="33"/>
      <c r="G352" s="33"/>
      <c r="H352" s="33"/>
      <c r="I352" s="33"/>
      <c r="J352" s="33"/>
      <c r="K352" s="33"/>
      <c r="L352" s="33"/>
      <c r="M352" t="str">
        <f>IF(SUM(B352:L352)&gt;0,'Calulations '!V346,"N.A.")</f>
        <v>N.A.</v>
      </c>
      <c r="N352" s="26" t="e">
        <f t="shared" si="5"/>
        <v>#VALUE!</v>
      </c>
    </row>
    <row r="353" spans="1:14" x14ac:dyDescent="0.3">
      <c r="A353" s="33">
        <v>338</v>
      </c>
      <c r="B353" s="33"/>
      <c r="C353" s="33"/>
      <c r="D353" s="33"/>
      <c r="E353" s="33"/>
      <c r="F353" s="33"/>
      <c r="G353" s="33"/>
      <c r="H353" s="33"/>
      <c r="I353" s="33"/>
      <c r="J353" s="33"/>
      <c r="K353" s="33"/>
      <c r="L353" s="33"/>
      <c r="M353" t="str">
        <f>IF(SUM(B353:L353)&gt;0,'Calulations '!V347,"N.A.")</f>
        <v>N.A.</v>
      </c>
      <c r="N353" s="26" t="e">
        <f t="shared" si="5"/>
        <v>#VALUE!</v>
      </c>
    </row>
    <row r="354" spans="1:14" x14ac:dyDescent="0.3">
      <c r="A354" s="33">
        <v>339</v>
      </c>
      <c r="B354" s="33"/>
      <c r="C354" s="33"/>
      <c r="D354" s="33"/>
      <c r="E354" s="33"/>
      <c r="F354" s="33"/>
      <c r="G354" s="33"/>
      <c r="H354" s="33"/>
      <c r="I354" s="33"/>
      <c r="J354" s="33"/>
      <c r="K354" s="33"/>
      <c r="L354" s="33"/>
      <c r="M354" t="str">
        <f>IF(SUM(B354:L354)&gt;0,'Calulations '!V348,"N.A.")</f>
        <v>N.A.</v>
      </c>
      <c r="N354" s="26" t="e">
        <f t="shared" si="5"/>
        <v>#VALUE!</v>
      </c>
    </row>
    <row r="355" spans="1:14" x14ac:dyDescent="0.3">
      <c r="A355" s="33">
        <v>340</v>
      </c>
      <c r="B355" s="33"/>
      <c r="C355" s="33"/>
      <c r="D355" s="33"/>
      <c r="E355" s="33"/>
      <c r="F355" s="33"/>
      <c r="G355" s="33"/>
      <c r="H355" s="33"/>
      <c r="I355" s="33"/>
      <c r="J355" s="33"/>
      <c r="K355" s="33"/>
      <c r="L355" s="33"/>
      <c r="M355" t="str">
        <f>IF(SUM(B355:L355)&gt;0,'Calulations '!V349,"N.A.")</f>
        <v>N.A.</v>
      </c>
      <c r="N355" s="26" t="e">
        <f t="shared" si="5"/>
        <v>#VALUE!</v>
      </c>
    </row>
    <row r="356" spans="1:14" x14ac:dyDescent="0.3">
      <c r="A356" s="33">
        <v>341</v>
      </c>
      <c r="B356" s="33"/>
      <c r="C356" s="33"/>
      <c r="D356" s="33"/>
      <c r="E356" s="33"/>
      <c r="F356" s="33"/>
      <c r="G356" s="33"/>
      <c r="H356" s="33"/>
      <c r="I356" s="33"/>
      <c r="J356" s="33"/>
      <c r="K356" s="33"/>
      <c r="L356" s="33"/>
      <c r="M356" t="str">
        <f>IF(SUM(B356:L356)&gt;0,'Calulations '!V350,"N.A.")</f>
        <v>N.A.</v>
      </c>
      <c r="N356" s="26" t="e">
        <f t="shared" si="5"/>
        <v>#VALUE!</v>
      </c>
    </row>
    <row r="357" spans="1:14" x14ac:dyDescent="0.3">
      <c r="A357" s="33">
        <v>342</v>
      </c>
      <c r="B357" s="33"/>
      <c r="C357" s="33"/>
      <c r="D357" s="33"/>
      <c r="E357" s="33"/>
      <c r="F357" s="33"/>
      <c r="G357" s="33"/>
      <c r="H357" s="33"/>
      <c r="I357" s="33"/>
      <c r="J357" s="33"/>
      <c r="K357" s="33"/>
      <c r="L357" s="33"/>
      <c r="M357" t="str">
        <f>IF(SUM(B357:L357)&gt;0,'Calulations '!V351,"N.A.")</f>
        <v>N.A.</v>
      </c>
      <c r="N357" s="26" t="e">
        <f t="shared" si="5"/>
        <v>#VALUE!</v>
      </c>
    </row>
    <row r="358" spans="1:14" x14ac:dyDescent="0.3">
      <c r="A358" s="33">
        <v>343</v>
      </c>
      <c r="B358" s="33"/>
      <c r="C358" s="33"/>
      <c r="D358" s="33"/>
      <c r="E358" s="33"/>
      <c r="F358" s="33"/>
      <c r="G358" s="33"/>
      <c r="H358" s="33"/>
      <c r="I358" s="33"/>
      <c r="J358" s="33"/>
      <c r="K358" s="33"/>
      <c r="L358" s="33"/>
      <c r="M358" t="str">
        <f>IF(SUM(B358:L358)&gt;0,'Calulations '!V352,"N.A.")</f>
        <v>N.A.</v>
      </c>
      <c r="N358" s="26" t="e">
        <f t="shared" si="5"/>
        <v>#VALUE!</v>
      </c>
    </row>
    <row r="359" spans="1:14" x14ac:dyDescent="0.3">
      <c r="A359" s="33">
        <v>344</v>
      </c>
      <c r="B359" s="33"/>
      <c r="C359" s="33"/>
      <c r="D359" s="33"/>
      <c r="E359" s="33"/>
      <c r="F359" s="33"/>
      <c r="G359" s="33"/>
      <c r="H359" s="33"/>
      <c r="I359" s="33"/>
      <c r="J359" s="33"/>
      <c r="K359" s="33"/>
      <c r="L359" s="33"/>
      <c r="M359" t="str">
        <f>IF(SUM(B359:L359)&gt;0,'Calulations '!V353,"N.A.")</f>
        <v>N.A.</v>
      </c>
      <c r="N359" s="26" t="e">
        <f t="shared" si="5"/>
        <v>#VALUE!</v>
      </c>
    </row>
    <row r="360" spans="1:14" x14ac:dyDescent="0.3">
      <c r="A360" s="33">
        <v>345</v>
      </c>
      <c r="B360" s="33"/>
      <c r="C360" s="33"/>
      <c r="D360" s="33"/>
      <c r="E360" s="33"/>
      <c r="F360" s="33"/>
      <c r="G360" s="33"/>
      <c r="H360" s="33"/>
      <c r="I360" s="33"/>
      <c r="J360" s="33"/>
      <c r="K360" s="33"/>
      <c r="L360" s="33"/>
      <c r="M360" t="str">
        <f>IF(SUM(B360:L360)&gt;0,'Calulations '!V354,"N.A.")</f>
        <v>N.A.</v>
      </c>
      <c r="N360" s="26" t="e">
        <f t="shared" si="5"/>
        <v>#VALUE!</v>
      </c>
    </row>
    <row r="361" spans="1:14" x14ac:dyDescent="0.3">
      <c r="A361" s="33">
        <v>346</v>
      </c>
      <c r="B361" s="33"/>
      <c r="C361" s="33"/>
      <c r="D361" s="33"/>
      <c r="E361" s="33"/>
      <c r="F361" s="33"/>
      <c r="G361" s="33"/>
      <c r="H361" s="33"/>
      <c r="I361" s="33"/>
      <c r="J361" s="33"/>
      <c r="K361" s="33"/>
      <c r="L361" s="33"/>
      <c r="M361" t="str">
        <f>IF(SUM(B361:L361)&gt;0,'Calulations '!V355,"N.A.")</f>
        <v>N.A.</v>
      </c>
      <c r="N361" s="26" t="e">
        <f t="shared" si="5"/>
        <v>#VALUE!</v>
      </c>
    </row>
    <row r="362" spans="1:14" x14ac:dyDescent="0.3">
      <c r="A362" s="33">
        <v>347</v>
      </c>
      <c r="B362" s="33"/>
      <c r="C362" s="33"/>
      <c r="D362" s="33"/>
      <c r="E362" s="33"/>
      <c r="F362" s="33"/>
      <c r="G362" s="33"/>
      <c r="H362" s="33"/>
      <c r="I362" s="33"/>
      <c r="J362" s="33"/>
      <c r="K362" s="33"/>
      <c r="L362" s="33"/>
      <c r="M362" t="str">
        <f>IF(SUM(B362:L362)&gt;0,'Calulations '!V356,"N.A.")</f>
        <v>N.A.</v>
      </c>
      <c r="N362" s="26" t="e">
        <f t="shared" si="5"/>
        <v>#VALUE!</v>
      </c>
    </row>
    <row r="363" spans="1:14" x14ac:dyDescent="0.3">
      <c r="A363" s="33">
        <v>348</v>
      </c>
      <c r="B363" s="33"/>
      <c r="C363" s="33"/>
      <c r="D363" s="33"/>
      <c r="E363" s="33"/>
      <c r="F363" s="33"/>
      <c r="G363" s="33"/>
      <c r="H363" s="33"/>
      <c r="I363" s="33"/>
      <c r="J363" s="33"/>
      <c r="K363" s="33"/>
      <c r="L363" s="33"/>
      <c r="M363" t="str">
        <f>IF(SUM(B363:L363)&gt;0,'Calulations '!V357,"N.A.")</f>
        <v>N.A.</v>
      </c>
      <c r="N363" s="26" t="e">
        <f t="shared" si="5"/>
        <v>#VALUE!</v>
      </c>
    </row>
    <row r="364" spans="1:14" x14ac:dyDescent="0.3">
      <c r="A364" s="33">
        <v>349</v>
      </c>
      <c r="B364" s="33"/>
      <c r="C364" s="33"/>
      <c r="D364" s="33"/>
      <c r="E364" s="33"/>
      <c r="F364" s="33"/>
      <c r="G364" s="33"/>
      <c r="H364" s="33"/>
      <c r="I364" s="33"/>
      <c r="J364" s="33"/>
      <c r="K364" s="33"/>
      <c r="L364" s="33"/>
      <c r="M364" t="str">
        <f>IF(SUM(B364:L364)&gt;0,'Calulations '!V358,"N.A.")</f>
        <v>N.A.</v>
      </c>
      <c r="N364" s="26" t="e">
        <f t="shared" si="5"/>
        <v>#VALUE!</v>
      </c>
    </row>
    <row r="365" spans="1:14" x14ac:dyDescent="0.3">
      <c r="A365" s="33">
        <v>350</v>
      </c>
      <c r="B365" s="33"/>
      <c r="C365" s="33"/>
      <c r="D365" s="33"/>
      <c r="E365" s="33"/>
      <c r="F365" s="33"/>
      <c r="G365" s="33"/>
      <c r="H365" s="33"/>
      <c r="I365" s="33"/>
      <c r="J365" s="33"/>
      <c r="K365" s="33"/>
      <c r="L365" s="33"/>
      <c r="M365" t="str">
        <f>IF(SUM(B365:L365)&gt;0,'Calulations '!V359,"N.A.")</f>
        <v>N.A.</v>
      </c>
      <c r="N365" s="26" t="e">
        <f t="shared" si="5"/>
        <v>#VALUE!</v>
      </c>
    </row>
    <row r="366" spans="1:14" x14ac:dyDescent="0.3">
      <c r="A366" s="33">
        <v>351</v>
      </c>
      <c r="B366" s="33"/>
      <c r="C366" s="33"/>
      <c r="D366" s="33"/>
      <c r="E366" s="33"/>
      <c r="F366" s="33"/>
      <c r="G366" s="33"/>
      <c r="H366" s="33"/>
      <c r="I366" s="33"/>
      <c r="J366" s="33"/>
      <c r="K366" s="33"/>
      <c r="L366" s="33"/>
      <c r="M366" t="str">
        <f>IF(SUM(B366:L366)&gt;0,'Calulations '!V360,"N.A.")</f>
        <v>N.A.</v>
      </c>
      <c r="N366" s="26" t="e">
        <f t="shared" si="5"/>
        <v>#VALUE!</v>
      </c>
    </row>
    <row r="367" spans="1:14" x14ac:dyDescent="0.3">
      <c r="A367" s="33">
        <v>352</v>
      </c>
      <c r="B367" s="33"/>
      <c r="C367" s="33"/>
      <c r="D367" s="33"/>
      <c r="E367" s="33"/>
      <c r="F367" s="33"/>
      <c r="G367" s="33"/>
      <c r="H367" s="33"/>
      <c r="I367" s="33"/>
      <c r="J367" s="33"/>
      <c r="K367" s="33"/>
      <c r="L367" s="33"/>
      <c r="M367" t="str">
        <f>IF(SUM(B367:L367)&gt;0,'Calulations '!V361,"N.A.")</f>
        <v>N.A.</v>
      </c>
      <c r="N367" s="26" t="e">
        <f t="shared" si="5"/>
        <v>#VALUE!</v>
      </c>
    </row>
    <row r="368" spans="1:14" x14ac:dyDescent="0.3">
      <c r="A368" s="33">
        <v>353</v>
      </c>
      <c r="B368" s="33"/>
      <c r="C368" s="33"/>
      <c r="D368" s="33"/>
      <c r="E368" s="33"/>
      <c r="F368" s="33"/>
      <c r="G368" s="33"/>
      <c r="H368" s="33"/>
      <c r="I368" s="33"/>
      <c r="J368" s="33"/>
      <c r="K368" s="33"/>
      <c r="L368" s="33"/>
      <c r="M368" t="str">
        <f>IF(SUM(B368:L368)&gt;0,'Calulations '!V362,"N.A.")</f>
        <v>N.A.</v>
      </c>
      <c r="N368" s="26" t="e">
        <f t="shared" si="5"/>
        <v>#VALUE!</v>
      </c>
    </row>
    <row r="369" spans="1:14" x14ac:dyDescent="0.3">
      <c r="A369" s="33">
        <v>354</v>
      </c>
      <c r="B369" s="33"/>
      <c r="C369" s="33"/>
      <c r="D369" s="33"/>
      <c r="E369" s="33"/>
      <c r="F369" s="33"/>
      <c r="G369" s="33"/>
      <c r="H369" s="33"/>
      <c r="I369" s="33"/>
      <c r="J369" s="33"/>
      <c r="K369" s="33"/>
      <c r="L369" s="33"/>
      <c r="M369" t="str">
        <f>IF(SUM(B369:L369)&gt;0,'Calulations '!V363,"N.A.")</f>
        <v>N.A.</v>
      </c>
      <c r="N369" s="26" t="e">
        <f t="shared" si="5"/>
        <v>#VALUE!</v>
      </c>
    </row>
    <row r="370" spans="1:14" x14ac:dyDescent="0.3">
      <c r="A370" s="33">
        <v>355</v>
      </c>
      <c r="B370" s="33"/>
      <c r="C370" s="33"/>
      <c r="D370" s="33"/>
      <c r="E370" s="33"/>
      <c r="F370" s="33"/>
      <c r="G370" s="33"/>
      <c r="H370" s="33"/>
      <c r="I370" s="33"/>
      <c r="J370" s="33"/>
      <c r="K370" s="33"/>
      <c r="L370" s="33"/>
      <c r="M370" t="str">
        <f>IF(SUM(B370:L370)&gt;0,'Calulations '!V364,"N.A.")</f>
        <v>N.A.</v>
      </c>
      <c r="N370" s="26" t="e">
        <f t="shared" si="5"/>
        <v>#VALUE!</v>
      </c>
    </row>
    <row r="371" spans="1:14" x14ac:dyDescent="0.3">
      <c r="A371" s="33">
        <v>356</v>
      </c>
      <c r="B371" s="33"/>
      <c r="C371" s="33"/>
      <c r="D371" s="33"/>
      <c r="E371" s="33"/>
      <c r="F371" s="33"/>
      <c r="G371" s="33"/>
      <c r="H371" s="33"/>
      <c r="I371" s="33"/>
      <c r="J371" s="33"/>
      <c r="K371" s="33"/>
      <c r="L371" s="33"/>
      <c r="M371" t="str">
        <f>IF(SUM(B371:L371)&gt;0,'Calulations '!V365,"N.A.")</f>
        <v>N.A.</v>
      </c>
      <c r="N371" s="26" t="e">
        <f t="shared" si="5"/>
        <v>#VALUE!</v>
      </c>
    </row>
    <row r="372" spans="1:14" x14ac:dyDescent="0.3">
      <c r="A372" s="33">
        <v>357</v>
      </c>
      <c r="B372" s="33"/>
      <c r="C372" s="33"/>
      <c r="D372" s="33"/>
      <c r="E372" s="33"/>
      <c r="F372" s="33"/>
      <c r="G372" s="33"/>
      <c r="H372" s="33"/>
      <c r="I372" s="33"/>
      <c r="J372" s="33"/>
      <c r="K372" s="33"/>
      <c r="L372" s="33"/>
      <c r="M372" t="str">
        <f>IF(SUM(B372:L372)&gt;0,'Calulations '!V366,"N.A.")</f>
        <v>N.A.</v>
      </c>
      <c r="N372" s="26" t="e">
        <f t="shared" si="5"/>
        <v>#VALUE!</v>
      </c>
    </row>
    <row r="373" spans="1:14" x14ac:dyDescent="0.3">
      <c r="A373" s="33">
        <v>358</v>
      </c>
      <c r="B373" s="33"/>
      <c r="C373" s="33"/>
      <c r="D373" s="33"/>
      <c r="E373" s="33"/>
      <c r="F373" s="33"/>
      <c r="G373" s="33"/>
      <c r="H373" s="33"/>
      <c r="I373" s="33"/>
      <c r="J373" s="33"/>
      <c r="K373" s="33"/>
      <c r="L373" s="33"/>
      <c r="M373" t="str">
        <f>IF(SUM(B373:L373)&gt;0,'Calulations '!V367,"N.A.")</f>
        <v>N.A.</v>
      </c>
      <c r="N373" s="26" t="e">
        <f t="shared" si="5"/>
        <v>#VALUE!</v>
      </c>
    </row>
    <row r="374" spans="1:14" x14ac:dyDescent="0.3">
      <c r="A374" s="33">
        <v>359</v>
      </c>
      <c r="B374" s="33"/>
      <c r="C374" s="33"/>
      <c r="D374" s="33"/>
      <c r="E374" s="33"/>
      <c r="F374" s="33"/>
      <c r="G374" s="33"/>
      <c r="H374" s="33"/>
      <c r="I374" s="33"/>
      <c r="J374" s="33"/>
      <c r="K374" s="33"/>
      <c r="L374" s="33"/>
      <c r="M374" t="str">
        <f>IF(SUM(B374:L374)&gt;0,'Calulations '!V368,"N.A.")</f>
        <v>N.A.</v>
      </c>
      <c r="N374" s="26" t="e">
        <f t="shared" si="5"/>
        <v>#VALUE!</v>
      </c>
    </row>
    <row r="375" spans="1:14" x14ac:dyDescent="0.3">
      <c r="A375" s="33">
        <v>360</v>
      </c>
      <c r="B375" s="33"/>
      <c r="C375" s="33"/>
      <c r="D375" s="33"/>
      <c r="E375" s="33"/>
      <c r="F375" s="33"/>
      <c r="G375" s="33"/>
      <c r="H375" s="33"/>
      <c r="I375" s="33"/>
      <c r="J375" s="33"/>
      <c r="K375" s="33"/>
      <c r="L375" s="33"/>
      <c r="M375" t="str">
        <f>IF(SUM(B375:L375)&gt;0,'Calulations '!V369,"N.A.")</f>
        <v>N.A.</v>
      </c>
      <c r="N375" s="26" t="e">
        <f t="shared" si="5"/>
        <v>#VALUE!</v>
      </c>
    </row>
    <row r="376" spans="1:14" x14ac:dyDescent="0.3">
      <c r="A376" s="33">
        <v>361</v>
      </c>
      <c r="B376" s="33"/>
      <c r="C376" s="33"/>
      <c r="D376" s="33"/>
      <c r="E376" s="33"/>
      <c r="F376" s="33"/>
      <c r="G376" s="33"/>
      <c r="H376" s="33"/>
      <c r="I376" s="33"/>
      <c r="J376" s="33"/>
      <c r="K376" s="33"/>
      <c r="L376" s="33"/>
      <c r="M376" t="str">
        <f>IF(SUM(B376:L376)&gt;0,'Calulations '!V370,"N.A.")</f>
        <v>N.A.</v>
      </c>
      <c r="N376" s="26" t="e">
        <f t="shared" si="5"/>
        <v>#VALUE!</v>
      </c>
    </row>
    <row r="377" spans="1:14" x14ac:dyDescent="0.3">
      <c r="A377" s="33">
        <v>362</v>
      </c>
      <c r="B377" s="33"/>
      <c r="C377" s="33"/>
      <c r="D377" s="33"/>
      <c r="E377" s="33"/>
      <c r="F377" s="33"/>
      <c r="G377" s="33"/>
      <c r="H377" s="33"/>
      <c r="I377" s="33"/>
      <c r="J377" s="33"/>
      <c r="K377" s="33"/>
      <c r="L377" s="33"/>
      <c r="M377" t="str">
        <f>IF(SUM(B377:L377)&gt;0,'Calulations '!V371,"N.A.")</f>
        <v>N.A.</v>
      </c>
      <c r="N377" s="26" t="e">
        <f t="shared" si="5"/>
        <v>#VALUE!</v>
      </c>
    </row>
    <row r="378" spans="1:14" x14ac:dyDescent="0.3">
      <c r="A378" s="33">
        <v>363</v>
      </c>
      <c r="B378" s="33"/>
      <c r="C378" s="33"/>
      <c r="D378" s="33"/>
      <c r="E378" s="33"/>
      <c r="F378" s="33"/>
      <c r="G378" s="33"/>
      <c r="H378" s="33"/>
      <c r="I378" s="33"/>
      <c r="J378" s="33"/>
      <c r="K378" s="33"/>
      <c r="L378" s="33"/>
      <c r="M378" t="str">
        <f>IF(SUM(B378:L378)&gt;0,'Calulations '!V372,"N.A.")</f>
        <v>N.A.</v>
      </c>
      <c r="N378" s="26" t="e">
        <f t="shared" si="5"/>
        <v>#VALUE!</v>
      </c>
    </row>
    <row r="379" spans="1:14" x14ac:dyDescent="0.3">
      <c r="A379" s="33">
        <v>364</v>
      </c>
      <c r="B379" s="33"/>
      <c r="C379" s="33"/>
      <c r="D379" s="33"/>
      <c r="E379" s="33"/>
      <c r="F379" s="33"/>
      <c r="G379" s="33"/>
      <c r="H379" s="33"/>
      <c r="I379" s="33"/>
      <c r="J379" s="33"/>
      <c r="K379" s="33"/>
      <c r="L379" s="33"/>
      <c r="M379" t="str">
        <f>IF(SUM(B379:L379)&gt;0,'Calulations '!V373,"N.A.")</f>
        <v>N.A.</v>
      </c>
      <c r="N379" s="26" t="e">
        <f t="shared" si="5"/>
        <v>#VALUE!</v>
      </c>
    </row>
    <row r="380" spans="1:14" x14ac:dyDescent="0.3">
      <c r="A380" s="33">
        <v>365</v>
      </c>
      <c r="B380" s="33"/>
      <c r="C380" s="33"/>
      <c r="D380" s="33"/>
      <c r="E380" s="33"/>
      <c r="F380" s="33"/>
      <c r="G380" s="33"/>
      <c r="H380" s="33"/>
      <c r="I380" s="33"/>
      <c r="J380" s="33"/>
      <c r="K380" s="33"/>
      <c r="L380" s="33"/>
      <c r="M380" t="str">
        <f>IF(SUM(B380:L380)&gt;0,'Calulations '!V374,"N.A.")</f>
        <v>N.A.</v>
      </c>
      <c r="N380" s="26" t="e">
        <f t="shared" si="5"/>
        <v>#VALUE!</v>
      </c>
    </row>
    <row r="381" spans="1:14" x14ac:dyDescent="0.3">
      <c r="A381" s="33">
        <v>366</v>
      </c>
      <c r="B381" s="33"/>
      <c r="C381" s="33"/>
      <c r="D381" s="33"/>
      <c r="E381" s="33"/>
      <c r="F381" s="33"/>
      <c r="G381" s="33"/>
      <c r="H381" s="33"/>
      <c r="I381" s="33"/>
      <c r="J381" s="33"/>
      <c r="K381" s="33"/>
      <c r="L381" s="33"/>
      <c r="M381" t="str">
        <f>IF(SUM(B381:L381)&gt;0,'Calulations '!V375,"N.A.")</f>
        <v>N.A.</v>
      </c>
      <c r="N381" s="26" t="e">
        <f t="shared" si="5"/>
        <v>#VALUE!</v>
      </c>
    </row>
    <row r="382" spans="1:14" x14ac:dyDescent="0.3">
      <c r="A382" s="33">
        <v>367</v>
      </c>
      <c r="B382" s="33"/>
      <c r="C382" s="33"/>
      <c r="D382" s="33"/>
      <c r="E382" s="33"/>
      <c r="F382" s="33"/>
      <c r="G382" s="33"/>
      <c r="H382" s="33"/>
      <c r="I382" s="33"/>
      <c r="J382" s="33"/>
      <c r="K382" s="33"/>
      <c r="L382" s="33"/>
      <c r="M382" t="str">
        <f>IF(SUM(B382:L382)&gt;0,'Calulations '!V376,"N.A.")</f>
        <v>N.A.</v>
      </c>
      <c r="N382" s="26" t="e">
        <f t="shared" si="5"/>
        <v>#VALUE!</v>
      </c>
    </row>
    <row r="383" spans="1:14" x14ac:dyDescent="0.3">
      <c r="A383" s="33">
        <v>368</v>
      </c>
      <c r="B383" s="33"/>
      <c r="C383" s="33"/>
      <c r="D383" s="33"/>
      <c r="E383" s="33"/>
      <c r="F383" s="33"/>
      <c r="G383" s="33"/>
      <c r="H383" s="33"/>
      <c r="I383" s="33"/>
      <c r="J383" s="33"/>
      <c r="K383" s="33"/>
      <c r="L383" s="33"/>
      <c r="M383" t="str">
        <f>IF(SUM(B383:L383)&gt;0,'Calulations '!V377,"N.A.")</f>
        <v>N.A.</v>
      </c>
      <c r="N383" s="26" t="e">
        <f t="shared" si="5"/>
        <v>#VALUE!</v>
      </c>
    </row>
    <row r="384" spans="1:14" x14ac:dyDescent="0.3">
      <c r="A384" s="33">
        <v>369</v>
      </c>
      <c r="B384" s="33"/>
      <c r="C384" s="33"/>
      <c r="D384" s="33"/>
      <c r="E384" s="33"/>
      <c r="F384" s="33"/>
      <c r="G384" s="33"/>
      <c r="H384" s="33"/>
      <c r="I384" s="33"/>
      <c r="J384" s="33"/>
      <c r="K384" s="33"/>
      <c r="L384" s="33"/>
      <c r="M384" t="str">
        <f>IF(SUM(B384:L384)&gt;0,'Calulations '!V378,"N.A.")</f>
        <v>N.A.</v>
      </c>
      <c r="N384" s="26" t="e">
        <f t="shared" si="5"/>
        <v>#VALUE!</v>
      </c>
    </row>
    <row r="385" spans="1:14" x14ac:dyDescent="0.3">
      <c r="A385" s="33">
        <v>370</v>
      </c>
      <c r="B385" s="33"/>
      <c r="C385" s="33"/>
      <c r="D385" s="33"/>
      <c r="E385" s="33"/>
      <c r="F385" s="33"/>
      <c r="G385" s="33"/>
      <c r="H385" s="33"/>
      <c r="I385" s="33"/>
      <c r="J385" s="33"/>
      <c r="K385" s="33"/>
      <c r="L385" s="33"/>
      <c r="M385" t="str">
        <f>IF(SUM(B385:L385)&gt;0,'Calulations '!V379,"N.A.")</f>
        <v>N.A.</v>
      </c>
      <c r="N385" s="26" t="e">
        <f t="shared" si="5"/>
        <v>#VALUE!</v>
      </c>
    </row>
    <row r="386" spans="1:14" x14ac:dyDescent="0.3">
      <c r="A386" s="33">
        <v>371</v>
      </c>
      <c r="B386" s="33"/>
      <c r="C386" s="33"/>
      <c r="D386" s="33"/>
      <c r="E386" s="33"/>
      <c r="F386" s="33"/>
      <c r="G386" s="33"/>
      <c r="H386" s="33"/>
      <c r="I386" s="33"/>
      <c r="J386" s="33"/>
      <c r="K386" s="33"/>
      <c r="L386" s="33"/>
      <c r="M386" t="str">
        <f>IF(SUM(B386:L386)&gt;0,'Calulations '!V380,"N.A.")</f>
        <v>N.A.</v>
      </c>
      <c r="N386" s="26" t="e">
        <f t="shared" si="5"/>
        <v>#VALUE!</v>
      </c>
    </row>
    <row r="387" spans="1:14" x14ac:dyDescent="0.3">
      <c r="A387" s="33">
        <v>372</v>
      </c>
      <c r="B387" s="33"/>
      <c r="C387" s="33"/>
      <c r="D387" s="33"/>
      <c r="E387" s="33"/>
      <c r="F387" s="33"/>
      <c r="G387" s="33"/>
      <c r="H387" s="33"/>
      <c r="I387" s="33"/>
      <c r="J387" s="33"/>
      <c r="K387" s="33"/>
      <c r="L387" s="33"/>
      <c r="M387" t="str">
        <f>IF(SUM(B387:L387)&gt;0,'Calulations '!V381,"N.A.")</f>
        <v>N.A.</v>
      </c>
      <c r="N387" s="26" t="e">
        <f t="shared" si="5"/>
        <v>#VALUE!</v>
      </c>
    </row>
    <row r="388" spans="1:14" x14ac:dyDescent="0.3">
      <c r="A388" s="33">
        <v>373</v>
      </c>
      <c r="B388" s="33"/>
      <c r="C388" s="33"/>
      <c r="D388" s="33"/>
      <c r="E388" s="33"/>
      <c r="F388" s="33"/>
      <c r="G388" s="33"/>
      <c r="H388" s="33"/>
      <c r="I388" s="33"/>
      <c r="J388" s="33"/>
      <c r="K388" s="33"/>
      <c r="L388" s="33"/>
      <c r="M388" t="str">
        <f>IF(SUM(B388:L388)&gt;0,'Calulations '!V382,"N.A.")</f>
        <v>N.A.</v>
      </c>
      <c r="N388" s="26" t="e">
        <f t="shared" si="5"/>
        <v>#VALUE!</v>
      </c>
    </row>
    <row r="389" spans="1:14" x14ac:dyDescent="0.3">
      <c r="A389" s="33">
        <v>374</v>
      </c>
      <c r="B389" s="33"/>
      <c r="C389" s="33"/>
      <c r="D389" s="33"/>
      <c r="E389" s="33"/>
      <c r="F389" s="33"/>
      <c r="G389" s="33"/>
      <c r="H389" s="33"/>
      <c r="I389" s="33"/>
      <c r="J389" s="33"/>
      <c r="K389" s="33"/>
      <c r="L389" s="33"/>
      <c r="M389" t="str">
        <f>IF(SUM(B389:L389)&gt;0,'Calulations '!V383,"N.A.")</f>
        <v>N.A.</v>
      </c>
      <c r="N389" s="26" t="e">
        <f t="shared" si="5"/>
        <v>#VALUE!</v>
      </c>
    </row>
    <row r="390" spans="1:14" x14ac:dyDescent="0.3">
      <c r="A390" s="33">
        <v>375</v>
      </c>
      <c r="B390" s="33"/>
      <c r="C390" s="33"/>
      <c r="D390" s="33"/>
      <c r="E390" s="33"/>
      <c r="F390" s="33"/>
      <c r="G390" s="33"/>
      <c r="H390" s="33"/>
      <c r="I390" s="33"/>
      <c r="J390" s="33"/>
      <c r="K390" s="33"/>
      <c r="L390" s="33"/>
      <c r="M390" t="str">
        <f>IF(SUM(B390:L390)&gt;0,'Calulations '!V384,"N.A.")</f>
        <v>N.A.</v>
      </c>
      <c r="N390" s="26" t="e">
        <f t="shared" si="5"/>
        <v>#VALUE!</v>
      </c>
    </row>
    <row r="391" spans="1:14" x14ac:dyDescent="0.3">
      <c r="A391" s="33">
        <v>376</v>
      </c>
      <c r="B391" s="33"/>
      <c r="C391" s="33"/>
      <c r="D391" s="33"/>
      <c r="E391" s="33"/>
      <c r="F391" s="33"/>
      <c r="G391" s="33"/>
      <c r="H391" s="33"/>
      <c r="I391" s="33"/>
      <c r="J391" s="33"/>
      <c r="K391" s="33"/>
      <c r="L391" s="33"/>
      <c r="M391" t="str">
        <f>IF(SUM(B391:L391)&gt;0,'Calulations '!V385,"N.A.")</f>
        <v>N.A.</v>
      </c>
      <c r="N391" s="26" t="e">
        <f t="shared" si="5"/>
        <v>#VALUE!</v>
      </c>
    </row>
    <row r="392" spans="1:14" x14ac:dyDescent="0.3">
      <c r="A392" s="33">
        <v>377</v>
      </c>
      <c r="B392" s="33"/>
      <c r="C392" s="33"/>
      <c r="D392" s="33"/>
      <c r="E392" s="33"/>
      <c r="F392" s="33"/>
      <c r="G392" s="33"/>
      <c r="H392" s="33"/>
      <c r="I392" s="33"/>
      <c r="J392" s="33"/>
      <c r="K392" s="33"/>
      <c r="L392" s="33"/>
      <c r="M392" t="str">
        <f>IF(SUM(B392:L392)&gt;0,'Calulations '!V386,"N.A.")</f>
        <v>N.A.</v>
      </c>
      <c r="N392" s="26" t="e">
        <f t="shared" si="5"/>
        <v>#VALUE!</v>
      </c>
    </row>
    <row r="393" spans="1:14" x14ac:dyDescent="0.3">
      <c r="A393" s="33">
        <v>378</v>
      </c>
      <c r="B393" s="33"/>
      <c r="C393" s="33"/>
      <c r="D393" s="33"/>
      <c r="E393" s="33"/>
      <c r="F393" s="33"/>
      <c r="G393" s="33"/>
      <c r="H393" s="33"/>
      <c r="I393" s="33"/>
      <c r="J393" s="33"/>
      <c r="K393" s="33"/>
      <c r="L393" s="33"/>
      <c r="M393" t="str">
        <f>IF(SUM(B393:L393)&gt;0,'Calulations '!V387,"N.A.")</f>
        <v>N.A.</v>
      </c>
      <c r="N393" s="26" t="e">
        <f t="shared" si="5"/>
        <v>#VALUE!</v>
      </c>
    </row>
    <row r="394" spans="1:14" x14ac:dyDescent="0.3">
      <c r="A394" s="33">
        <v>379</v>
      </c>
      <c r="B394" s="33"/>
      <c r="C394" s="33"/>
      <c r="D394" s="33"/>
      <c r="E394" s="33"/>
      <c r="F394" s="33"/>
      <c r="G394" s="33"/>
      <c r="H394" s="33"/>
      <c r="I394" s="33"/>
      <c r="J394" s="33"/>
      <c r="K394" s="33"/>
      <c r="L394" s="33"/>
      <c r="M394" t="str">
        <f>IF(SUM(B394:L394)&gt;0,'Calulations '!V388,"N.A.")</f>
        <v>N.A.</v>
      </c>
      <c r="N394" s="26" t="e">
        <f t="shared" si="5"/>
        <v>#VALUE!</v>
      </c>
    </row>
    <row r="395" spans="1:14" x14ac:dyDescent="0.3">
      <c r="A395" s="33">
        <v>380</v>
      </c>
      <c r="B395" s="33"/>
      <c r="C395" s="33"/>
      <c r="D395" s="33"/>
      <c r="E395" s="33"/>
      <c r="F395" s="33"/>
      <c r="G395" s="33"/>
      <c r="H395" s="33"/>
      <c r="I395" s="33"/>
      <c r="J395" s="33"/>
      <c r="K395" s="33"/>
      <c r="L395" s="33"/>
      <c r="M395" t="str">
        <f>IF(SUM(B395:L395)&gt;0,'Calulations '!V389,"N.A.")</f>
        <v>N.A.</v>
      </c>
      <c r="N395" s="26" t="e">
        <f t="shared" si="5"/>
        <v>#VALUE!</v>
      </c>
    </row>
    <row r="396" spans="1:14" x14ac:dyDescent="0.3">
      <c r="A396" s="33">
        <v>381</v>
      </c>
      <c r="B396" s="33"/>
      <c r="C396" s="33"/>
      <c r="D396" s="33"/>
      <c r="E396" s="33"/>
      <c r="F396" s="33"/>
      <c r="G396" s="33"/>
      <c r="H396" s="33"/>
      <c r="I396" s="33"/>
      <c r="J396" s="33"/>
      <c r="K396" s="33"/>
      <c r="L396" s="33"/>
      <c r="M396" t="str">
        <f>IF(SUM(B396:L396)&gt;0,'Calulations '!V390,"N.A.")</f>
        <v>N.A.</v>
      </c>
      <c r="N396" s="26" t="e">
        <f t="shared" si="5"/>
        <v>#VALUE!</v>
      </c>
    </row>
    <row r="397" spans="1:14" x14ac:dyDescent="0.3">
      <c r="A397" s="33">
        <v>382</v>
      </c>
      <c r="B397" s="33"/>
      <c r="C397" s="33"/>
      <c r="D397" s="33"/>
      <c r="E397" s="33"/>
      <c r="F397" s="33"/>
      <c r="G397" s="33"/>
      <c r="H397" s="33"/>
      <c r="I397" s="33"/>
      <c r="J397" s="33"/>
      <c r="K397" s="33"/>
      <c r="L397" s="33"/>
      <c r="M397" t="str">
        <f>IF(SUM(B397:L397)&gt;0,'Calulations '!V391,"N.A.")</f>
        <v>N.A.</v>
      </c>
      <c r="N397" s="26" t="e">
        <f t="shared" si="5"/>
        <v>#VALUE!</v>
      </c>
    </row>
    <row r="398" spans="1:14" x14ac:dyDescent="0.3">
      <c r="A398" s="33">
        <v>383</v>
      </c>
      <c r="B398" s="33"/>
      <c r="C398" s="33"/>
      <c r="D398" s="33"/>
      <c r="E398" s="33"/>
      <c r="F398" s="33"/>
      <c r="G398" s="33"/>
      <c r="H398" s="33"/>
      <c r="I398" s="33"/>
      <c r="J398" s="33"/>
      <c r="K398" s="33"/>
      <c r="L398" s="33"/>
      <c r="M398" t="str">
        <f>IF(SUM(B398:L398)&gt;0,'Calulations '!V392,"N.A.")</f>
        <v>N.A.</v>
      </c>
      <c r="N398" s="26" t="e">
        <f t="shared" si="5"/>
        <v>#VALUE!</v>
      </c>
    </row>
    <row r="399" spans="1:14" x14ac:dyDescent="0.3">
      <c r="A399" s="33">
        <v>384</v>
      </c>
      <c r="B399" s="33"/>
      <c r="C399" s="33"/>
      <c r="D399" s="33"/>
      <c r="E399" s="33"/>
      <c r="F399" s="33"/>
      <c r="G399" s="33"/>
      <c r="H399" s="33"/>
      <c r="I399" s="33"/>
      <c r="J399" s="33"/>
      <c r="K399" s="33"/>
      <c r="L399" s="33"/>
      <c r="M399" t="str">
        <f>IF(SUM(B399:L399)&gt;0,'Calulations '!V393,"N.A.")</f>
        <v>N.A.</v>
      </c>
      <c r="N399" s="26" t="e">
        <f t="shared" si="5"/>
        <v>#VALUE!</v>
      </c>
    </row>
    <row r="400" spans="1:14" x14ac:dyDescent="0.3">
      <c r="A400" s="33">
        <v>385</v>
      </c>
      <c r="B400" s="33"/>
      <c r="C400" s="33"/>
      <c r="D400" s="33"/>
      <c r="E400" s="33"/>
      <c r="F400" s="33"/>
      <c r="G400" s="33"/>
      <c r="H400" s="33"/>
      <c r="I400" s="33"/>
      <c r="J400" s="33"/>
      <c r="K400" s="33"/>
      <c r="L400" s="33"/>
      <c r="M400" t="str">
        <f>IF(SUM(B400:L400)&gt;0,'Calulations '!V394,"N.A.")</f>
        <v>N.A.</v>
      </c>
      <c r="N400" s="26" t="e">
        <f t="shared" si="5"/>
        <v>#VALUE!</v>
      </c>
    </row>
    <row r="401" spans="1:14" x14ac:dyDescent="0.3">
      <c r="A401" s="33">
        <v>386</v>
      </c>
      <c r="B401" s="33"/>
      <c r="C401" s="33"/>
      <c r="D401" s="33"/>
      <c r="E401" s="33"/>
      <c r="F401" s="33"/>
      <c r="G401" s="33"/>
      <c r="H401" s="33"/>
      <c r="I401" s="33"/>
      <c r="J401" s="33"/>
      <c r="K401" s="33"/>
      <c r="L401" s="33"/>
      <c r="M401" t="str">
        <f>IF(SUM(B401:L401)&gt;0,'Calulations '!V395,"N.A.")</f>
        <v>N.A.</v>
      </c>
      <c r="N401" s="26" t="e">
        <f t="shared" ref="N401:N464" si="6">IF($C$13&gt;0.1,100-((_xlfn.NORM.DIST($C$13,M401,0.1327057,TRUE))*100),"N.A.")</f>
        <v>#VALUE!</v>
      </c>
    </row>
    <row r="402" spans="1:14" x14ac:dyDescent="0.3">
      <c r="A402" s="33">
        <v>387</v>
      </c>
      <c r="B402" s="33"/>
      <c r="C402" s="33"/>
      <c r="D402" s="33"/>
      <c r="E402" s="33"/>
      <c r="F402" s="33"/>
      <c r="G402" s="33"/>
      <c r="H402" s="33"/>
      <c r="I402" s="33"/>
      <c r="J402" s="33"/>
      <c r="K402" s="33"/>
      <c r="L402" s="33"/>
      <c r="M402" t="str">
        <f>IF(SUM(B402:L402)&gt;0,'Calulations '!V396,"N.A.")</f>
        <v>N.A.</v>
      </c>
      <c r="N402" s="26" t="e">
        <f t="shared" si="6"/>
        <v>#VALUE!</v>
      </c>
    </row>
    <row r="403" spans="1:14" x14ac:dyDescent="0.3">
      <c r="A403" s="33">
        <v>388</v>
      </c>
      <c r="B403" s="33"/>
      <c r="C403" s="33"/>
      <c r="D403" s="33"/>
      <c r="E403" s="33"/>
      <c r="F403" s="33"/>
      <c r="G403" s="33"/>
      <c r="H403" s="33"/>
      <c r="I403" s="33"/>
      <c r="J403" s="33"/>
      <c r="K403" s="33"/>
      <c r="L403" s="33"/>
      <c r="M403" t="str">
        <f>IF(SUM(B403:L403)&gt;0,'Calulations '!V397,"N.A.")</f>
        <v>N.A.</v>
      </c>
      <c r="N403" s="26" t="e">
        <f t="shared" si="6"/>
        <v>#VALUE!</v>
      </c>
    </row>
    <row r="404" spans="1:14" x14ac:dyDescent="0.3">
      <c r="A404" s="33">
        <v>389</v>
      </c>
      <c r="B404" s="33"/>
      <c r="C404" s="33"/>
      <c r="D404" s="33"/>
      <c r="E404" s="33"/>
      <c r="F404" s="33"/>
      <c r="G404" s="33"/>
      <c r="H404" s="33"/>
      <c r="I404" s="33"/>
      <c r="J404" s="33"/>
      <c r="K404" s="33"/>
      <c r="L404" s="33"/>
      <c r="M404" t="str">
        <f>IF(SUM(B404:L404)&gt;0,'Calulations '!V398,"N.A.")</f>
        <v>N.A.</v>
      </c>
      <c r="N404" s="26" t="e">
        <f t="shared" si="6"/>
        <v>#VALUE!</v>
      </c>
    </row>
    <row r="405" spans="1:14" x14ac:dyDescent="0.3">
      <c r="A405" s="33">
        <v>390</v>
      </c>
      <c r="B405" s="33"/>
      <c r="C405" s="33"/>
      <c r="D405" s="33"/>
      <c r="E405" s="33"/>
      <c r="F405" s="33"/>
      <c r="G405" s="33"/>
      <c r="H405" s="33"/>
      <c r="I405" s="33"/>
      <c r="J405" s="33"/>
      <c r="K405" s="33"/>
      <c r="L405" s="33"/>
      <c r="M405" t="str">
        <f>IF(SUM(B405:L405)&gt;0,'Calulations '!V399,"N.A.")</f>
        <v>N.A.</v>
      </c>
      <c r="N405" s="26" t="e">
        <f t="shared" si="6"/>
        <v>#VALUE!</v>
      </c>
    </row>
    <row r="406" spans="1:14" x14ac:dyDescent="0.3">
      <c r="A406" s="33">
        <v>391</v>
      </c>
      <c r="B406" s="33"/>
      <c r="C406" s="33"/>
      <c r="D406" s="33"/>
      <c r="E406" s="33"/>
      <c r="F406" s="33"/>
      <c r="G406" s="33"/>
      <c r="H406" s="33"/>
      <c r="I406" s="33"/>
      <c r="J406" s="33"/>
      <c r="K406" s="33"/>
      <c r="L406" s="33"/>
      <c r="M406" t="str">
        <f>IF(SUM(B406:L406)&gt;0,'Calulations '!V400,"N.A.")</f>
        <v>N.A.</v>
      </c>
      <c r="N406" s="26" t="e">
        <f t="shared" si="6"/>
        <v>#VALUE!</v>
      </c>
    </row>
    <row r="407" spans="1:14" x14ac:dyDescent="0.3">
      <c r="A407" s="33">
        <v>392</v>
      </c>
      <c r="B407" s="33"/>
      <c r="C407" s="33"/>
      <c r="D407" s="33"/>
      <c r="E407" s="33"/>
      <c r="F407" s="33"/>
      <c r="G407" s="33"/>
      <c r="H407" s="33"/>
      <c r="I407" s="33"/>
      <c r="J407" s="33"/>
      <c r="K407" s="33"/>
      <c r="L407" s="33"/>
      <c r="M407" t="str">
        <f>IF(SUM(B407:L407)&gt;0,'Calulations '!V401,"N.A.")</f>
        <v>N.A.</v>
      </c>
      <c r="N407" s="26" t="e">
        <f t="shared" si="6"/>
        <v>#VALUE!</v>
      </c>
    </row>
    <row r="408" spans="1:14" x14ac:dyDescent="0.3">
      <c r="A408" s="33">
        <v>393</v>
      </c>
      <c r="B408" s="33"/>
      <c r="C408" s="33"/>
      <c r="D408" s="33"/>
      <c r="E408" s="33"/>
      <c r="F408" s="33"/>
      <c r="G408" s="33"/>
      <c r="H408" s="33"/>
      <c r="I408" s="33"/>
      <c r="J408" s="33"/>
      <c r="K408" s="33"/>
      <c r="L408" s="33"/>
      <c r="M408" t="str">
        <f>IF(SUM(B408:L408)&gt;0,'Calulations '!V402,"N.A.")</f>
        <v>N.A.</v>
      </c>
      <c r="N408" s="26" t="e">
        <f t="shared" si="6"/>
        <v>#VALUE!</v>
      </c>
    </row>
    <row r="409" spans="1:14" x14ac:dyDescent="0.3">
      <c r="A409" s="33">
        <v>394</v>
      </c>
      <c r="B409" s="33"/>
      <c r="C409" s="33"/>
      <c r="D409" s="33"/>
      <c r="E409" s="33"/>
      <c r="F409" s="33"/>
      <c r="G409" s="33"/>
      <c r="H409" s="33"/>
      <c r="I409" s="33"/>
      <c r="J409" s="33"/>
      <c r="K409" s="33"/>
      <c r="L409" s="33"/>
      <c r="M409" t="str">
        <f>IF(SUM(B409:L409)&gt;0,'Calulations '!V403,"N.A.")</f>
        <v>N.A.</v>
      </c>
      <c r="N409" s="26" t="e">
        <f t="shared" si="6"/>
        <v>#VALUE!</v>
      </c>
    </row>
    <row r="410" spans="1:14" x14ac:dyDescent="0.3">
      <c r="A410" s="33">
        <v>395</v>
      </c>
      <c r="B410" s="33"/>
      <c r="C410" s="33"/>
      <c r="D410" s="33"/>
      <c r="E410" s="33"/>
      <c r="F410" s="33"/>
      <c r="G410" s="33"/>
      <c r="H410" s="33"/>
      <c r="I410" s="33"/>
      <c r="J410" s="33"/>
      <c r="K410" s="33"/>
      <c r="L410" s="33"/>
      <c r="M410" t="str">
        <f>IF(SUM(B410:L410)&gt;0,'Calulations '!V404,"N.A.")</f>
        <v>N.A.</v>
      </c>
      <c r="N410" s="26" t="e">
        <f t="shared" si="6"/>
        <v>#VALUE!</v>
      </c>
    </row>
    <row r="411" spans="1:14" x14ac:dyDescent="0.3">
      <c r="A411" s="33">
        <v>396</v>
      </c>
      <c r="B411" s="33"/>
      <c r="C411" s="33"/>
      <c r="D411" s="33"/>
      <c r="E411" s="33"/>
      <c r="F411" s="33"/>
      <c r="G411" s="33"/>
      <c r="H411" s="33"/>
      <c r="I411" s="33"/>
      <c r="J411" s="33"/>
      <c r="K411" s="33"/>
      <c r="L411" s="33"/>
      <c r="M411" t="str">
        <f>IF(SUM(B411:L411)&gt;0,'Calulations '!V405,"N.A.")</f>
        <v>N.A.</v>
      </c>
      <c r="N411" s="26" t="e">
        <f t="shared" si="6"/>
        <v>#VALUE!</v>
      </c>
    </row>
    <row r="412" spans="1:14" x14ac:dyDescent="0.3">
      <c r="A412" s="33">
        <v>397</v>
      </c>
      <c r="B412" s="33"/>
      <c r="C412" s="33"/>
      <c r="D412" s="33"/>
      <c r="E412" s="33"/>
      <c r="F412" s="33"/>
      <c r="G412" s="33"/>
      <c r="H412" s="33"/>
      <c r="I412" s="33"/>
      <c r="J412" s="33"/>
      <c r="K412" s="33"/>
      <c r="L412" s="33"/>
      <c r="M412" t="str">
        <f>IF(SUM(B412:L412)&gt;0,'Calulations '!V406,"N.A.")</f>
        <v>N.A.</v>
      </c>
      <c r="N412" s="26" t="e">
        <f t="shared" si="6"/>
        <v>#VALUE!</v>
      </c>
    </row>
    <row r="413" spans="1:14" x14ac:dyDescent="0.3">
      <c r="A413" s="33">
        <v>398</v>
      </c>
      <c r="B413" s="33"/>
      <c r="C413" s="33"/>
      <c r="D413" s="33"/>
      <c r="E413" s="33"/>
      <c r="F413" s="33"/>
      <c r="G413" s="33"/>
      <c r="H413" s="33"/>
      <c r="I413" s="33"/>
      <c r="J413" s="33"/>
      <c r="K413" s="33"/>
      <c r="L413" s="33"/>
      <c r="M413" t="str">
        <f>IF(SUM(B413:L413)&gt;0,'Calulations '!V407,"N.A.")</f>
        <v>N.A.</v>
      </c>
      <c r="N413" s="26" t="e">
        <f t="shared" si="6"/>
        <v>#VALUE!</v>
      </c>
    </row>
    <row r="414" spans="1:14" x14ac:dyDescent="0.3">
      <c r="A414" s="33">
        <v>399</v>
      </c>
      <c r="B414" s="33"/>
      <c r="C414" s="33"/>
      <c r="D414" s="33"/>
      <c r="E414" s="33"/>
      <c r="F414" s="33"/>
      <c r="G414" s="33"/>
      <c r="H414" s="33"/>
      <c r="I414" s="33"/>
      <c r="J414" s="33"/>
      <c r="K414" s="33"/>
      <c r="L414" s="33"/>
      <c r="M414" t="str">
        <f>IF(SUM(B414:L414)&gt;0,'Calulations '!V408,"N.A.")</f>
        <v>N.A.</v>
      </c>
      <c r="N414" s="26" t="e">
        <f t="shared" si="6"/>
        <v>#VALUE!</v>
      </c>
    </row>
    <row r="415" spans="1:14" x14ac:dyDescent="0.3">
      <c r="A415" s="33">
        <v>400</v>
      </c>
      <c r="B415" s="33"/>
      <c r="C415" s="33"/>
      <c r="D415" s="33"/>
      <c r="E415" s="33"/>
      <c r="F415" s="33"/>
      <c r="G415" s="33"/>
      <c r="H415" s="33"/>
      <c r="I415" s="33"/>
      <c r="J415" s="33"/>
      <c r="K415" s="33"/>
      <c r="L415" s="33"/>
      <c r="M415" t="str">
        <f>IF(SUM(B415:L415)&gt;0,'Calulations '!V409,"N.A.")</f>
        <v>N.A.</v>
      </c>
      <c r="N415" s="26" t="e">
        <f t="shared" si="6"/>
        <v>#VALUE!</v>
      </c>
    </row>
    <row r="416" spans="1:14" x14ac:dyDescent="0.3">
      <c r="A416" s="33">
        <v>401</v>
      </c>
      <c r="B416" s="33"/>
      <c r="C416" s="33"/>
      <c r="D416" s="33"/>
      <c r="E416" s="33"/>
      <c r="F416" s="33"/>
      <c r="G416" s="33"/>
      <c r="H416" s="33"/>
      <c r="I416" s="33"/>
      <c r="J416" s="33"/>
      <c r="K416" s="33"/>
      <c r="L416" s="33"/>
      <c r="M416" t="str">
        <f>IF(SUM(B416:L416)&gt;0,'Calulations '!V410,"N.A.")</f>
        <v>N.A.</v>
      </c>
      <c r="N416" s="26" t="e">
        <f t="shared" si="6"/>
        <v>#VALUE!</v>
      </c>
    </row>
    <row r="417" spans="1:14" x14ac:dyDescent="0.3">
      <c r="A417" s="33">
        <v>402</v>
      </c>
      <c r="B417" s="33"/>
      <c r="C417" s="33"/>
      <c r="D417" s="33"/>
      <c r="E417" s="33"/>
      <c r="F417" s="33"/>
      <c r="G417" s="33"/>
      <c r="H417" s="33"/>
      <c r="I417" s="33"/>
      <c r="J417" s="33"/>
      <c r="K417" s="33"/>
      <c r="L417" s="33"/>
      <c r="M417" t="str">
        <f>IF(SUM(B417:L417)&gt;0,'Calulations '!V411,"N.A.")</f>
        <v>N.A.</v>
      </c>
      <c r="N417" s="26" t="e">
        <f t="shared" si="6"/>
        <v>#VALUE!</v>
      </c>
    </row>
    <row r="418" spans="1:14" x14ac:dyDescent="0.3">
      <c r="A418" s="33">
        <v>403</v>
      </c>
      <c r="B418" s="33"/>
      <c r="C418" s="33"/>
      <c r="D418" s="33"/>
      <c r="E418" s="33"/>
      <c r="F418" s="33"/>
      <c r="G418" s="33"/>
      <c r="H418" s="33"/>
      <c r="I418" s="33"/>
      <c r="J418" s="33"/>
      <c r="K418" s="33"/>
      <c r="L418" s="33"/>
      <c r="M418" t="str">
        <f>IF(SUM(B418:L418)&gt;0,'Calulations '!V412,"N.A.")</f>
        <v>N.A.</v>
      </c>
      <c r="N418" s="26" t="e">
        <f t="shared" si="6"/>
        <v>#VALUE!</v>
      </c>
    </row>
    <row r="419" spans="1:14" x14ac:dyDescent="0.3">
      <c r="A419" s="33">
        <v>404</v>
      </c>
      <c r="B419" s="33"/>
      <c r="C419" s="33"/>
      <c r="D419" s="33"/>
      <c r="E419" s="33"/>
      <c r="F419" s="33"/>
      <c r="G419" s="33"/>
      <c r="H419" s="33"/>
      <c r="I419" s="33"/>
      <c r="J419" s="33"/>
      <c r="K419" s="33"/>
      <c r="L419" s="33"/>
      <c r="M419" t="str">
        <f>IF(SUM(B419:L419)&gt;0,'Calulations '!V413,"N.A.")</f>
        <v>N.A.</v>
      </c>
      <c r="N419" s="26" t="e">
        <f t="shared" si="6"/>
        <v>#VALUE!</v>
      </c>
    </row>
    <row r="420" spans="1:14" x14ac:dyDescent="0.3">
      <c r="A420" s="33">
        <v>405</v>
      </c>
      <c r="B420" s="33"/>
      <c r="C420" s="33"/>
      <c r="D420" s="33"/>
      <c r="E420" s="33"/>
      <c r="F420" s="33"/>
      <c r="G420" s="33"/>
      <c r="H420" s="33"/>
      <c r="I420" s="33"/>
      <c r="J420" s="33"/>
      <c r="K420" s="33"/>
      <c r="L420" s="33"/>
      <c r="M420" t="str">
        <f>IF(SUM(B420:L420)&gt;0,'Calulations '!V414,"N.A.")</f>
        <v>N.A.</v>
      </c>
      <c r="N420" s="26" t="e">
        <f t="shared" si="6"/>
        <v>#VALUE!</v>
      </c>
    </row>
    <row r="421" spans="1:14" x14ac:dyDescent="0.3">
      <c r="A421" s="33">
        <v>406</v>
      </c>
      <c r="B421" s="33"/>
      <c r="C421" s="33"/>
      <c r="D421" s="33"/>
      <c r="E421" s="33"/>
      <c r="F421" s="33"/>
      <c r="G421" s="33"/>
      <c r="H421" s="33"/>
      <c r="I421" s="33"/>
      <c r="J421" s="33"/>
      <c r="K421" s="33"/>
      <c r="L421" s="33"/>
      <c r="M421" t="str">
        <f>IF(SUM(B421:L421)&gt;0,'Calulations '!V415,"N.A.")</f>
        <v>N.A.</v>
      </c>
      <c r="N421" s="26" t="e">
        <f t="shared" si="6"/>
        <v>#VALUE!</v>
      </c>
    </row>
    <row r="422" spans="1:14" x14ac:dyDescent="0.3">
      <c r="A422" s="33">
        <v>407</v>
      </c>
      <c r="B422" s="33"/>
      <c r="C422" s="33"/>
      <c r="D422" s="33"/>
      <c r="E422" s="33"/>
      <c r="F422" s="33"/>
      <c r="G422" s="33"/>
      <c r="H422" s="33"/>
      <c r="I422" s="33"/>
      <c r="J422" s="33"/>
      <c r="K422" s="33"/>
      <c r="L422" s="33"/>
      <c r="M422" t="str">
        <f>IF(SUM(B422:L422)&gt;0,'Calulations '!V416,"N.A.")</f>
        <v>N.A.</v>
      </c>
      <c r="N422" s="26" t="e">
        <f t="shared" si="6"/>
        <v>#VALUE!</v>
      </c>
    </row>
    <row r="423" spans="1:14" x14ac:dyDescent="0.3">
      <c r="A423" s="33">
        <v>408</v>
      </c>
      <c r="B423" s="33"/>
      <c r="C423" s="33"/>
      <c r="D423" s="33"/>
      <c r="E423" s="33"/>
      <c r="F423" s="33"/>
      <c r="G423" s="33"/>
      <c r="H423" s="33"/>
      <c r="I423" s="33"/>
      <c r="J423" s="33"/>
      <c r="K423" s="33"/>
      <c r="L423" s="33"/>
      <c r="M423" t="str">
        <f>IF(SUM(B423:L423)&gt;0,'Calulations '!V417,"N.A.")</f>
        <v>N.A.</v>
      </c>
      <c r="N423" s="26" t="e">
        <f t="shared" si="6"/>
        <v>#VALUE!</v>
      </c>
    </row>
    <row r="424" spans="1:14" x14ac:dyDescent="0.3">
      <c r="A424" s="33">
        <v>409</v>
      </c>
      <c r="B424" s="33"/>
      <c r="C424" s="33"/>
      <c r="D424" s="33"/>
      <c r="E424" s="33"/>
      <c r="F424" s="33"/>
      <c r="G424" s="33"/>
      <c r="H424" s="33"/>
      <c r="I424" s="33"/>
      <c r="J424" s="33"/>
      <c r="K424" s="33"/>
      <c r="L424" s="33"/>
      <c r="M424" t="str">
        <f>IF(SUM(B424:L424)&gt;0,'Calulations '!V418,"N.A.")</f>
        <v>N.A.</v>
      </c>
      <c r="N424" s="26" t="e">
        <f t="shared" si="6"/>
        <v>#VALUE!</v>
      </c>
    </row>
    <row r="425" spans="1:14" x14ac:dyDescent="0.3">
      <c r="A425" s="33">
        <v>410</v>
      </c>
      <c r="B425" s="33"/>
      <c r="C425" s="33"/>
      <c r="D425" s="33"/>
      <c r="E425" s="33"/>
      <c r="F425" s="33"/>
      <c r="G425" s="33"/>
      <c r="H425" s="33"/>
      <c r="I425" s="33"/>
      <c r="J425" s="33"/>
      <c r="K425" s="33"/>
      <c r="L425" s="33"/>
      <c r="M425" t="str">
        <f>IF(SUM(B425:L425)&gt;0,'Calulations '!V419,"N.A.")</f>
        <v>N.A.</v>
      </c>
      <c r="N425" s="26" t="e">
        <f t="shared" si="6"/>
        <v>#VALUE!</v>
      </c>
    </row>
    <row r="426" spans="1:14" x14ac:dyDescent="0.3">
      <c r="A426" s="33">
        <v>411</v>
      </c>
      <c r="B426" s="33"/>
      <c r="C426" s="33"/>
      <c r="D426" s="33"/>
      <c r="E426" s="33"/>
      <c r="F426" s="33"/>
      <c r="G426" s="33"/>
      <c r="H426" s="33"/>
      <c r="I426" s="33"/>
      <c r="J426" s="33"/>
      <c r="K426" s="33"/>
      <c r="L426" s="33"/>
      <c r="M426" t="str">
        <f>IF(SUM(B426:L426)&gt;0,'Calulations '!V420,"N.A.")</f>
        <v>N.A.</v>
      </c>
      <c r="N426" s="26" t="e">
        <f t="shared" si="6"/>
        <v>#VALUE!</v>
      </c>
    </row>
    <row r="427" spans="1:14" x14ac:dyDescent="0.3">
      <c r="A427" s="33">
        <v>412</v>
      </c>
      <c r="B427" s="33"/>
      <c r="C427" s="33"/>
      <c r="D427" s="33"/>
      <c r="E427" s="33"/>
      <c r="F427" s="33"/>
      <c r="G427" s="33"/>
      <c r="H427" s="33"/>
      <c r="I427" s="33"/>
      <c r="J427" s="33"/>
      <c r="K427" s="33"/>
      <c r="L427" s="33"/>
      <c r="M427" t="str">
        <f>IF(SUM(B427:L427)&gt;0,'Calulations '!V421,"N.A.")</f>
        <v>N.A.</v>
      </c>
      <c r="N427" s="26" t="e">
        <f t="shared" si="6"/>
        <v>#VALUE!</v>
      </c>
    </row>
    <row r="428" spans="1:14" x14ac:dyDescent="0.3">
      <c r="A428" s="33">
        <v>413</v>
      </c>
      <c r="B428" s="33"/>
      <c r="C428" s="33"/>
      <c r="D428" s="33"/>
      <c r="E428" s="33"/>
      <c r="F428" s="33"/>
      <c r="G428" s="33"/>
      <c r="H428" s="33"/>
      <c r="I428" s="33"/>
      <c r="J428" s="33"/>
      <c r="K428" s="33"/>
      <c r="L428" s="33"/>
      <c r="M428" t="str">
        <f>IF(SUM(B428:L428)&gt;0,'Calulations '!V422,"N.A.")</f>
        <v>N.A.</v>
      </c>
      <c r="N428" s="26" t="e">
        <f t="shared" si="6"/>
        <v>#VALUE!</v>
      </c>
    </row>
    <row r="429" spans="1:14" x14ac:dyDescent="0.3">
      <c r="A429" s="33">
        <v>414</v>
      </c>
      <c r="B429" s="33"/>
      <c r="C429" s="33"/>
      <c r="D429" s="33"/>
      <c r="E429" s="33"/>
      <c r="F429" s="33"/>
      <c r="G429" s="33"/>
      <c r="H429" s="33"/>
      <c r="I429" s="33"/>
      <c r="J429" s="33"/>
      <c r="K429" s="33"/>
      <c r="L429" s="33"/>
      <c r="M429" t="str">
        <f>IF(SUM(B429:L429)&gt;0,'Calulations '!V423,"N.A.")</f>
        <v>N.A.</v>
      </c>
      <c r="N429" s="26" t="e">
        <f t="shared" si="6"/>
        <v>#VALUE!</v>
      </c>
    </row>
    <row r="430" spans="1:14" x14ac:dyDescent="0.3">
      <c r="A430" s="33">
        <v>415</v>
      </c>
      <c r="B430" s="33"/>
      <c r="C430" s="33"/>
      <c r="D430" s="33"/>
      <c r="E430" s="33"/>
      <c r="F430" s="33"/>
      <c r="G430" s="33"/>
      <c r="H430" s="33"/>
      <c r="I430" s="33"/>
      <c r="J430" s="33"/>
      <c r="K430" s="33"/>
      <c r="L430" s="33"/>
      <c r="M430" t="str">
        <f>IF(SUM(B430:L430)&gt;0,'Calulations '!V424,"N.A.")</f>
        <v>N.A.</v>
      </c>
      <c r="N430" s="26" t="e">
        <f t="shared" si="6"/>
        <v>#VALUE!</v>
      </c>
    </row>
    <row r="431" spans="1:14" x14ac:dyDescent="0.3">
      <c r="A431" s="33">
        <v>416</v>
      </c>
      <c r="B431" s="33"/>
      <c r="C431" s="33"/>
      <c r="D431" s="33"/>
      <c r="E431" s="33"/>
      <c r="F431" s="33"/>
      <c r="G431" s="33"/>
      <c r="H431" s="33"/>
      <c r="I431" s="33"/>
      <c r="J431" s="33"/>
      <c r="K431" s="33"/>
      <c r="L431" s="33"/>
      <c r="M431" t="str">
        <f>IF(SUM(B431:L431)&gt;0,'Calulations '!V425,"N.A.")</f>
        <v>N.A.</v>
      </c>
      <c r="N431" s="26" t="e">
        <f t="shared" si="6"/>
        <v>#VALUE!</v>
      </c>
    </row>
    <row r="432" spans="1:14" x14ac:dyDescent="0.3">
      <c r="A432" s="33">
        <v>417</v>
      </c>
      <c r="B432" s="33"/>
      <c r="C432" s="33"/>
      <c r="D432" s="33"/>
      <c r="E432" s="33"/>
      <c r="F432" s="33"/>
      <c r="G432" s="33"/>
      <c r="H432" s="33"/>
      <c r="I432" s="33"/>
      <c r="J432" s="33"/>
      <c r="K432" s="33"/>
      <c r="L432" s="33"/>
      <c r="M432" t="str">
        <f>IF(SUM(B432:L432)&gt;0,'Calulations '!V426,"N.A.")</f>
        <v>N.A.</v>
      </c>
      <c r="N432" s="26" t="e">
        <f t="shared" si="6"/>
        <v>#VALUE!</v>
      </c>
    </row>
    <row r="433" spans="1:14" x14ac:dyDescent="0.3">
      <c r="A433" s="33">
        <v>418</v>
      </c>
      <c r="B433" s="33"/>
      <c r="C433" s="33"/>
      <c r="D433" s="33"/>
      <c r="E433" s="33"/>
      <c r="F433" s="33"/>
      <c r="G433" s="33"/>
      <c r="H433" s="33"/>
      <c r="I433" s="33"/>
      <c r="J433" s="33"/>
      <c r="K433" s="33"/>
      <c r="L433" s="33"/>
      <c r="M433" t="str">
        <f>IF(SUM(B433:L433)&gt;0,'Calulations '!V427,"N.A.")</f>
        <v>N.A.</v>
      </c>
      <c r="N433" s="26" t="e">
        <f t="shared" si="6"/>
        <v>#VALUE!</v>
      </c>
    </row>
    <row r="434" spans="1:14" x14ac:dyDescent="0.3">
      <c r="A434" s="33">
        <v>419</v>
      </c>
      <c r="B434" s="33"/>
      <c r="C434" s="33"/>
      <c r="D434" s="33"/>
      <c r="E434" s="33"/>
      <c r="F434" s="33"/>
      <c r="G434" s="33"/>
      <c r="H434" s="33"/>
      <c r="I434" s="33"/>
      <c r="J434" s="33"/>
      <c r="K434" s="33"/>
      <c r="L434" s="33"/>
      <c r="M434" t="str">
        <f>IF(SUM(B434:L434)&gt;0,'Calulations '!V428,"N.A.")</f>
        <v>N.A.</v>
      </c>
      <c r="N434" s="26" t="e">
        <f t="shared" si="6"/>
        <v>#VALUE!</v>
      </c>
    </row>
    <row r="435" spans="1:14" x14ac:dyDescent="0.3">
      <c r="A435" s="33">
        <v>420</v>
      </c>
      <c r="B435" s="33"/>
      <c r="C435" s="33"/>
      <c r="D435" s="33"/>
      <c r="E435" s="33"/>
      <c r="F435" s="33"/>
      <c r="G435" s="33"/>
      <c r="H435" s="33"/>
      <c r="I435" s="33"/>
      <c r="J435" s="33"/>
      <c r="K435" s="33"/>
      <c r="L435" s="33"/>
      <c r="M435" t="str">
        <f>IF(SUM(B435:L435)&gt;0,'Calulations '!V429,"N.A.")</f>
        <v>N.A.</v>
      </c>
      <c r="N435" s="26" t="e">
        <f t="shared" si="6"/>
        <v>#VALUE!</v>
      </c>
    </row>
    <row r="436" spans="1:14" x14ac:dyDescent="0.3">
      <c r="A436" s="33">
        <v>421</v>
      </c>
      <c r="B436" s="33"/>
      <c r="C436" s="33"/>
      <c r="D436" s="33"/>
      <c r="E436" s="33"/>
      <c r="F436" s="33"/>
      <c r="G436" s="33"/>
      <c r="H436" s="33"/>
      <c r="I436" s="33"/>
      <c r="J436" s="33"/>
      <c r="K436" s="33"/>
      <c r="L436" s="33"/>
      <c r="M436" t="str">
        <f>IF(SUM(B436:L436)&gt;0,'Calulations '!V430,"N.A.")</f>
        <v>N.A.</v>
      </c>
      <c r="N436" s="26" t="e">
        <f t="shared" si="6"/>
        <v>#VALUE!</v>
      </c>
    </row>
    <row r="437" spans="1:14" x14ac:dyDescent="0.3">
      <c r="A437" s="33">
        <v>422</v>
      </c>
      <c r="B437" s="33"/>
      <c r="C437" s="33"/>
      <c r="D437" s="33"/>
      <c r="E437" s="33"/>
      <c r="F437" s="33"/>
      <c r="G437" s="33"/>
      <c r="H437" s="33"/>
      <c r="I437" s="33"/>
      <c r="J437" s="33"/>
      <c r="K437" s="33"/>
      <c r="L437" s="33"/>
      <c r="M437" t="str">
        <f>IF(SUM(B437:L437)&gt;0,'Calulations '!V431,"N.A.")</f>
        <v>N.A.</v>
      </c>
      <c r="N437" s="26" t="e">
        <f t="shared" si="6"/>
        <v>#VALUE!</v>
      </c>
    </row>
    <row r="438" spans="1:14" x14ac:dyDescent="0.3">
      <c r="A438" s="33">
        <v>423</v>
      </c>
      <c r="B438" s="33"/>
      <c r="C438" s="33"/>
      <c r="D438" s="33"/>
      <c r="E438" s="33"/>
      <c r="F438" s="33"/>
      <c r="G438" s="33"/>
      <c r="H438" s="33"/>
      <c r="I438" s="33"/>
      <c r="J438" s="33"/>
      <c r="K438" s="33"/>
      <c r="L438" s="33"/>
      <c r="M438" t="str">
        <f>IF(SUM(B438:L438)&gt;0,'Calulations '!V432,"N.A.")</f>
        <v>N.A.</v>
      </c>
      <c r="N438" s="26" t="e">
        <f t="shared" si="6"/>
        <v>#VALUE!</v>
      </c>
    </row>
    <row r="439" spans="1:14" x14ac:dyDescent="0.3">
      <c r="A439" s="33">
        <v>424</v>
      </c>
      <c r="B439" s="33"/>
      <c r="C439" s="33"/>
      <c r="D439" s="33"/>
      <c r="E439" s="33"/>
      <c r="F439" s="33"/>
      <c r="G439" s="33"/>
      <c r="H439" s="33"/>
      <c r="I439" s="33"/>
      <c r="J439" s="33"/>
      <c r="K439" s="33"/>
      <c r="L439" s="33"/>
      <c r="M439" t="str">
        <f>IF(SUM(B439:L439)&gt;0,'Calulations '!V433,"N.A.")</f>
        <v>N.A.</v>
      </c>
      <c r="N439" s="26" t="e">
        <f t="shared" si="6"/>
        <v>#VALUE!</v>
      </c>
    </row>
    <row r="440" spans="1:14" x14ac:dyDescent="0.3">
      <c r="A440" s="33">
        <v>425</v>
      </c>
      <c r="B440" s="33"/>
      <c r="C440" s="33"/>
      <c r="D440" s="33"/>
      <c r="E440" s="33"/>
      <c r="F440" s="33"/>
      <c r="G440" s="33"/>
      <c r="H440" s="33"/>
      <c r="I440" s="33"/>
      <c r="J440" s="33"/>
      <c r="K440" s="33"/>
      <c r="L440" s="33"/>
      <c r="M440" t="str">
        <f>IF(SUM(B440:L440)&gt;0,'Calulations '!V434,"N.A.")</f>
        <v>N.A.</v>
      </c>
      <c r="N440" s="26" t="e">
        <f t="shared" si="6"/>
        <v>#VALUE!</v>
      </c>
    </row>
    <row r="441" spans="1:14" x14ac:dyDescent="0.3">
      <c r="A441" s="33">
        <v>426</v>
      </c>
      <c r="B441" s="33"/>
      <c r="C441" s="33"/>
      <c r="D441" s="33"/>
      <c r="E441" s="33"/>
      <c r="F441" s="33"/>
      <c r="G441" s="33"/>
      <c r="H441" s="33"/>
      <c r="I441" s="33"/>
      <c r="J441" s="33"/>
      <c r="K441" s="33"/>
      <c r="L441" s="33"/>
      <c r="M441" t="str">
        <f>IF(SUM(B441:L441)&gt;0,'Calulations '!V435,"N.A.")</f>
        <v>N.A.</v>
      </c>
      <c r="N441" s="26" t="e">
        <f t="shared" si="6"/>
        <v>#VALUE!</v>
      </c>
    </row>
    <row r="442" spans="1:14" x14ac:dyDescent="0.3">
      <c r="A442" s="33">
        <v>427</v>
      </c>
      <c r="B442" s="33"/>
      <c r="C442" s="33"/>
      <c r="D442" s="33"/>
      <c r="E442" s="33"/>
      <c r="F442" s="33"/>
      <c r="G442" s="33"/>
      <c r="H442" s="33"/>
      <c r="I442" s="33"/>
      <c r="J442" s="33"/>
      <c r="K442" s="33"/>
      <c r="L442" s="33"/>
      <c r="M442" t="str">
        <f>IF(SUM(B442:L442)&gt;0,'Calulations '!V436,"N.A.")</f>
        <v>N.A.</v>
      </c>
      <c r="N442" s="26" t="e">
        <f t="shared" si="6"/>
        <v>#VALUE!</v>
      </c>
    </row>
    <row r="443" spans="1:14" x14ac:dyDescent="0.3">
      <c r="A443" s="33">
        <v>428</v>
      </c>
      <c r="B443" s="33"/>
      <c r="C443" s="33"/>
      <c r="D443" s="33"/>
      <c r="E443" s="33"/>
      <c r="F443" s="33"/>
      <c r="G443" s="33"/>
      <c r="H443" s="33"/>
      <c r="I443" s="33"/>
      <c r="J443" s="33"/>
      <c r="K443" s="33"/>
      <c r="L443" s="33"/>
      <c r="M443" t="str">
        <f>IF(SUM(B443:L443)&gt;0,'Calulations '!V437,"N.A.")</f>
        <v>N.A.</v>
      </c>
      <c r="N443" s="26" t="e">
        <f t="shared" si="6"/>
        <v>#VALUE!</v>
      </c>
    </row>
    <row r="444" spans="1:14" x14ac:dyDescent="0.3">
      <c r="A444" s="33">
        <v>429</v>
      </c>
      <c r="B444" s="33"/>
      <c r="C444" s="33"/>
      <c r="D444" s="33"/>
      <c r="E444" s="33"/>
      <c r="F444" s="33"/>
      <c r="G444" s="33"/>
      <c r="H444" s="33"/>
      <c r="I444" s="33"/>
      <c r="J444" s="33"/>
      <c r="K444" s="33"/>
      <c r="L444" s="33"/>
      <c r="M444" t="str">
        <f>IF(SUM(B444:L444)&gt;0,'Calulations '!V438,"N.A.")</f>
        <v>N.A.</v>
      </c>
      <c r="N444" s="26" t="e">
        <f t="shared" si="6"/>
        <v>#VALUE!</v>
      </c>
    </row>
    <row r="445" spans="1:14" x14ac:dyDescent="0.3">
      <c r="A445" s="33">
        <v>430</v>
      </c>
      <c r="B445" s="33"/>
      <c r="C445" s="33"/>
      <c r="D445" s="33"/>
      <c r="E445" s="33"/>
      <c r="F445" s="33"/>
      <c r="G445" s="33"/>
      <c r="H445" s="33"/>
      <c r="I445" s="33"/>
      <c r="J445" s="33"/>
      <c r="K445" s="33"/>
      <c r="L445" s="33"/>
      <c r="M445" t="str">
        <f>IF(SUM(B445:L445)&gt;0,'Calulations '!V439,"N.A.")</f>
        <v>N.A.</v>
      </c>
      <c r="N445" s="26" t="e">
        <f t="shared" si="6"/>
        <v>#VALUE!</v>
      </c>
    </row>
    <row r="446" spans="1:14" x14ac:dyDescent="0.3">
      <c r="A446" s="33">
        <v>431</v>
      </c>
      <c r="B446" s="33"/>
      <c r="C446" s="33"/>
      <c r="D446" s="33"/>
      <c r="E446" s="33"/>
      <c r="F446" s="33"/>
      <c r="G446" s="33"/>
      <c r="H446" s="33"/>
      <c r="I446" s="33"/>
      <c r="J446" s="33"/>
      <c r="K446" s="33"/>
      <c r="L446" s="33"/>
      <c r="M446" t="str">
        <f>IF(SUM(B446:L446)&gt;0,'Calulations '!V440,"N.A.")</f>
        <v>N.A.</v>
      </c>
      <c r="N446" s="26" t="e">
        <f t="shared" si="6"/>
        <v>#VALUE!</v>
      </c>
    </row>
    <row r="447" spans="1:14" x14ac:dyDescent="0.3">
      <c r="A447" s="33">
        <v>432</v>
      </c>
      <c r="B447" s="33"/>
      <c r="C447" s="33"/>
      <c r="D447" s="33"/>
      <c r="E447" s="33"/>
      <c r="F447" s="33"/>
      <c r="G447" s="33"/>
      <c r="H447" s="33"/>
      <c r="I447" s="33"/>
      <c r="J447" s="33"/>
      <c r="K447" s="33"/>
      <c r="L447" s="33"/>
      <c r="M447" t="str">
        <f>IF(SUM(B447:L447)&gt;0,'Calulations '!V441,"N.A.")</f>
        <v>N.A.</v>
      </c>
      <c r="N447" s="26" t="e">
        <f t="shared" si="6"/>
        <v>#VALUE!</v>
      </c>
    </row>
    <row r="448" spans="1:14" x14ac:dyDescent="0.3">
      <c r="A448" s="33">
        <v>433</v>
      </c>
      <c r="B448" s="33"/>
      <c r="C448" s="33"/>
      <c r="D448" s="33"/>
      <c r="E448" s="33"/>
      <c r="F448" s="33"/>
      <c r="G448" s="33"/>
      <c r="H448" s="33"/>
      <c r="I448" s="33"/>
      <c r="J448" s="33"/>
      <c r="K448" s="33"/>
      <c r="L448" s="33"/>
      <c r="M448" t="str">
        <f>IF(SUM(B448:L448)&gt;0,'Calulations '!V442,"N.A.")</f>
        <v>N.A.</v>
      </c>
      <c r="N448" s="26" t="e">
        <f t="shared" si="6"/>
        <v>#VALUE!</v>
      </c>
    </row>
    <row r="449" spans="1:14" x14ac:dyDescent="0.3">
      <c r="A449" s="33">
        <v>434</v>
      </c>
      <c r="B449" s="33"/>
      <c r="C449" s="33"/>
      <c r="D449" s="33"/>
      <c r="E449" s="33"/>
      <c r="F449" s="33"/>
      <c r="G449" s="33"/>
      <c r="H449" s="33"/>
      <c r="I449" s="33"/>
      <c r="J449" s="33"/>
      <c r="K449" s="33"/>
      <c r="L449" s="33"/>
      <c r="M449" t="str">
        <f>IF(SUM(B449:L449)&gt;0,'Calulations '!V443,"N.A.")</f>
        <v>N.A.</v>
      </c>
      <c r="N449" s="26" t="e">
        <f t="shared" si="6"/>
        <v>#VALUE!</v>
      </c>
    </row>
    <row r="450" spans="1:14" x14ac:dyDescent="0.3">
      <c r="A450" s="33">
        <v>435</v>
      </c>
      <c r="B450" s="33"/>
      <c r="C450" s="33"/>
      <c r="D450" s="33"/>
      <c r="E450" s="33"/>
      <c r="F450" s="33"/>
      <c r="G450" s="33"/>
      <c r="H450" s="33"/>
      <c r="I450" s="33"/>
      <c r="J450" s="33"/>
      <c r="K450" s="33"/>
      <c r="L450" s="33"/>
      <c r="M450" t="str">
        <f>IF(SUM(B450:L450)&gt;0,'Calulations '!V444,"N.A.")</f>
        <v>N.A.</v>
      </c>
      <c r="N450" s="26" t="e">
        <f t="shared" si="6"/>
        <v>#VALUE!</v>
      </c>
    </row>
    <row r="451" spans="1:14" x14ac:dyDescent="0.3">
      <c r="A451" s="33">
        <v>436</v>
      </c>
      <c r="B451" s="33"/>
      <c r="C451" s="33"/>
      <c r="D451" s="33"/>
      <c r="E451" s="33"/>
      <c r="F451" s="33"/>
      <c r="G451" s="33"/>
      <c r="H451" s="33"/>
      <c r="I451" s="33"/>
      <c r="J451" s="33"/>
      <c r="K451" s="33"/>
      <c r="L451" s="33"/>
      <c r="M451" t="str">
        <f>IF(SUM(B451:L451)&gt;0,'Calulations '!V445,"N.A.")</f>
        <v>N.A.</v>
      </c>
      <c r="N451" s="26" t="e">
        <f t="shared" si="6"/>
        <v>#VALUE!</v>
      </c>
    </row>
    <row r="452" spans="1:14" x14ac:dyDescent="0.3">
      <c r="A452" s="33">
        <v>437</v>
      </c>
      <c r="B452" s="33"/>
      <c r="C452" s="33"/>
      <c r="D452" s="33"/>
      <c r="E452" s="33"/>
      <c r="F452" s="33"/>
      <c r="G452" s="33"/>
      <c r="H452" s="33"/>
      <c r="I452" s="33"/>
      <c r="J452" s="33"/>
      <c r="K452" s="33"/>
      <c r="L452" s="33"/>
      <c r="M452" t="str">
        <f>IF(SUM(B452:L452)&gt;0,'Calulations '!V446,"N.A.")</f>
        <v>N.A.</v>
      </c>
      <c r="N452" s="26" t="e">
        <f t="shared" si="6"/>
        <v>#VALUE!</v>
      </c>
    </row>
    <row r="453" spans="1:14" x14ac:dyDescent="0.3">
      <c r="A453" s="33">
        <v>438</v>
      </c>
      <c r="B453" s="33"/>
      <c r="C453" s="33"/>
      <c r="D453" s="33"/>
      <c r="E453" s="33"/>
      <c r="F453" s="33"/>
      <c r="G453" s="33"/>
      <c r="H453" s="33"/>
      <c r="I453" s="33"/>
      <c r="J453" s="33"/>
      <c r="K453" s="33"/>
      <c r="L453" s="33"/>
      <c r="M453" t="str">
        <f>IF(SUM(B453:L453)&gt;0,'Calulations '!V447,"N.A.")</f>
        <v>N.A.</v>
      </c>
      <c r="N453" s="26" t="e">
        <f t="shared" si="6"/>
        <v>#VALUE!</v>
      </c>
    </row>
    <row r="454" spans="1:14" x14ac:dyDescent="0.3">
      <c r="A454" s="33">
        <v>439</v>
      </c>
      <c r="B454" s="33"/>
      <c r="C454" s="33"/>
      <c r="D454" s="33"/>
      <c r="E454" s="33"/>
      <c r="F454" s="33"/>
      <c r="G454" s="33"/>
      <c r="H454" s="33"/>
      <c r="I454" s="33"/>
      <c r="J454" s="33"/>
      <c r="K454" s="33"/>
      <c r="L454" s="33"/>
      <c r="M454" t="str">
        <f>IF(SUM(B454:L454)&gt;0,'Calulations '!V448,"N.A.")</f>
        <v>N.A.</v>
      </c>
      <c r="N454" s="26" t="e">
        <f t="shared" si="6"/>
        <v>#VALUE!</v>
      </c>
    </row>
    <row r="455" spans="1:14" x14ac:dyDescent="0.3">
      <c r="A455" s="33">
        <v>440</v>
      </c>
      <c r="B455" s="33"/>
      <c r="C455" s="33"/>
      <c r="D455" s="33"/>
      <c r="E455" s="33"/>
      <c r="F455" s="33"/>
      <c r="G455" s="33"/>
      <c r="H455" s="33"/>
      <c r="I455" s="33"/>
      <c r="J455" s="33"/>
      <c r="K455" s="33"/>
      <c r="L455" s="33"/>
      <c r="M455" t="str">
        <f>IF(SUM(B455:L455)&gt;0,'Calulations '!V449,"N.A.")</f>
        <v>N.A.</v>
      </c>
      <c r="N455" s="26" t="e">
        <f t="shared" si="6"/>
        <v>#VALUE!</v>
      </c>
    </row>
    <row r="456" spans="1:14" x14ac:dyDescent="0.3">
      <c r="A456" s="33">
        <v>441</v>
      </c>
      <c r="B456" s="33"/>
      <c r="C456" s="33"/>
      <c r="D456" s="33"/>
      <c r="E456" s="33"/>
      <c r="F456" s="33"/>
      <c r="G456" s="33"/>
      <c r="H456" s="33"/>
      <c r="I456" s="33"/>
      <c r="J456" s="33"/>
      <c r="K456" s="33"/>
      <c r="L456" s="33"/>
      <c r="M456" t="str">
        <f>IF(SUM(B456:L456)&gt;0,'Calulations '!V450,"N.A.")</f>
        <v>N.A.</v>
      </c>
      <c r="N456" s="26" t="e">
        <f t="shared" si="6"/>
        <v>#VALUE!</v>
      </c>
    </row>
    <row r="457" spans="1:14" x14ac:dyDescent="0.3">
      <c r="A457" s="33">
        <v>442</v>
      </c>
      <c r="B457" s="33"/>
      <c r="C457" s="33"/>
      <c r="D457" s="33"/>
      <c r="E457" s="33"/>
      <c r="F457" s="33"/>
      <c r="G457" s="33"/>
      <c r="H457" s="33"/>
      <c r="I457" s="33"/>
      <c r="J457" s="33"/>
      <c r="K457" s="33"/>
      <c r="L457" s="33"/>
      <c r="M457" t="str">
        <f>IF(SUM(B457:L457)&gt;0,'Calulations '!V451,"N.A.")</f>
        <v>N.A.</v>
      </c>
      <c r="N457" s="26" t="e">
        <f t="shared" si="6"/>
        <v>#VALUE!</v>
      </c>
    </row>
    <row r="458" spans="1:14" x14ac:dyDescent="0.3">
      <c r="A458" s="33">
        <v>443</v>
      </c>
      <c r="B458" s="33"/>
      <c r="C458" s="33"/>
      <c r="D458" s="33"/>
      <c r="E458" s="33"/>
      <c r="F458" s="33"/>
      <c r="G458" s="33"/>
      <c r="H458" s="33"/>
      <c r="I458" s="33"/>
      <c r="J458" s="33"/>
      <c r="K458" s="33"/>
      <c r="L458" s="33"/>
      <c r="M458" t="str">
        <f>IF(SUM(B458:L458)&gt;0,'Calulations '!V452,"N.A.")</f>
        <v>N.A.</v>
      </c>
      <c r="N458" s="26" t="e">
        <f t="shared" si="6"/>
        <v>#VALUE!</v>
      </c>
    </row>
    <row r="459" spans="1:14" x14ac:dyDescent="0.3">
      <c r="A459" s="33">
        <v>444</v>
      </c>
      <c r="B459" s="33"/>
      <c r="C459" s="33"/>
      <c r="D459" s="33"/>
      <c r="E459" s="33"/>
      <c r="F459" s="33"/>
      <c r="G459" s="33"/>
      <c r="H459" s="33"/>
      <c r="I459" s="33"/>
      <c r="J459" s="33"/>
      <c r="K459" s="33"/>
      <c r="L459" s="33"/>
      <c r="M459" t="str">
        <f>IF(SUM(B459:L459)&gt;0,'Calulations '!V453,"N.A.")</f>
        <v>N.A.</v>
      </c>
      <c r="N459" s="26" t="e">
        <f t="shared" si="6"/>
        <v>#VALUE!</v>
      </c>
    </row>
    <row r="460" spans="1:14" x14ac:dyDescent="0.3">
      <c r="A460" s="33">
        <v>445</v>
      </c>
      <c r="B460" s="33"/>
      <c r="C460" s="33"/>
      <c r="D460" s="33"/>
      <c r="E460" s="33"/>
      <c r="F460" s="33"/>
      <c r="G460" s="33"/>
      <c r="H460" s="33"/>
      <c r="I460" s="33"/>
      <c r="J460" s="33"/>
      <c r="K460" s="33"/>
      <c r="L460" s="33"/>
      <c r="M460" t="str">
        <f>IF(SUM(B460:L460)&gt;0,'Calulations '!V454,"N.A.")</f>
        <v>N.A.</v>
      </c>
      <c r="N460" s="26" t="e">
        <f t="shared" si="6"/>
        <v>#VALUE!</v>
      </c>
    </row>
    <row r="461" spans="1:14" x14ac:dyDescent="0.3">
      <c r="A461" s="33">
        <v>446</v>
      </c>
      <c r="B461" s="33"/>
      <c r="C461" s="33"/>
      <c r="D461" s="33"/>
      <c r="E461" s="33"/>
      <c r="F461" s="33"/>
      <c r="G461" s="33"/>
      <c r="H461" s="33"/>
      <c r="I461" s="33"/>
      <c r="J461" s="33"/>
      <c r="K461" s="33"/>
      <c r="L461" s="33"/>
      <c r="M461" t="str">
        <f>IF(SUM(B461:L461)&gt;0,'Calulations '!V455,"N.A.")</f>
        <v>N.A.</v>
      </c>
      <c r="N461" s="26" t="e">
        <f t="shared" si="6"/>
        <v>#VALUE!</v>
      </c>
    </row>
    <row r="462" spans="1:14" x14ac:dyDescent="0.3">
      <c r="A462" s="33">
        <v>447</v>
      </c>
      <c r="B462" s="33"/>
      <c r="C462" s="33"/>
      <c r="D462" s="33"/>
      <c r="E462" s="33"/>
      <c r="F462" s="33"/>
      <c r="G462" s="33"/>
      <c r="H462" s="33"/>
      <c r="I462" s="33"/>
      <c r="J462" s="33"/>
      <c r="K462" s="33"/>
      <c r="L462" s="33"/>
      <c r="M462" t="str">
        <f>IF(SUM(B462:L462)&gt;0,'Calulations '!V456,"N.A.")</f>
        <v>N.A.</v>
      </c>
      <c r="N462" s="26" t="e">
        <f t="shared" si="6"/>
        <v>#VALUE!</v>
      </c>
    </row>
    <row r="463" spans="1:14" x14ac:dyDescent="0.3">
      <c r="A463" s="33">
        <v>448</v>
      </c>
      <c r="B463" s="33"/>
      <c r="C463" s="33"/>
      <c r="D463" s="33"/>
      <c r="E463" s="33"/>
      <c r="F463" s="33"/>
      <c r="G463" s="33"/>
      <c r="H463" s="33"/>
      <c r="I463" s="33"/>
      <c r="J463" s="33"/>
      <c r="K463" s="33"/>
      <c r="L463" s="33"/>
      <c r="M463" t="str">
        <f>IF(SUM(B463:L463)&gt;0,'Calulations '!V457,"N.A.")</f>
        <v>N.A.</v>
      </c>
      <c r="N463" s="26" t="e">
        <f t="shared" si="6"/>
        <v>#VALUE!</v>
      </c>
    </row>
    <row r="464" spans="1:14" x14ac:dyDescent="0.3">
      <c r="A464" s="33">
        <v>449</v>
      </c>
      <c r="B464" s="33"/>
      <c r="C464" s="33"/>
      <c r="D464" s="33"/>
      <c r="E464" s="33"/>
      <c r="F464" s="33"/>
      <c r="G464" s="33"/>
      <c r="H464" s="33"/>
      <c r="I464" s="33"/>
      <c r="J464" s="33"/>
      <c r="K464" s="33"/>
      <c r="L464" s="33"/>
      <c r="M464" t="str">
        <f>IF(SUM(B464:L464)&gt;0,'Calulations '!V458,"N.A.")</f>
        <v>N.A.</v>
      </c>
      <c r="N464" s="26" t="e">
        <f t="shared" si="6"/>
        <v>#VALUE!</v>
      </c>
    </row>
    <row r="465" spans="1:14" x14ac:dyDescent="0.3">
      <c r="A465" s="33">
        <v>450</v>
      </c>
      <c r="B465" s="33"/>
      <c r="C465" s="33"/>
      <c r="D465" s="33"/>
      <c r="E465" s="33"/>
      <c r="F465" s="33"/>
      <c r="G465" s="33"/>
      <c r="H465" s="33"/>
      <c r="I465" s="33"/>
      <c r="J465" s="33"/>
      <c r="K465" s="33"/>
      <c r="L465" s="33"/>
      <c r="M465" t="str">
        <f>IF(SUM(B465:L465)&gt;0,'Calulations '!V459,"N.A.")</f>
        <v>N.A.</v>
      </c>
      <c r="N465" s="26" t="e">
        <f t="shared" ref="N465:N528" si="7">IF($C$13&gt;0.1,100-((_xlfn.NORM.DIST($C$13,M465,0.1327057,TRUE))*100),"N.A.")</f>
        <v>#VALUE!</v>
      </c>
    </row>
    <row r="466" spans="1:14" x14ac:dyDescent="0.3">
      <c r="A466" s="33">
        <v>451</v>
      </c>
      <c r="B466" s="33"/>
      <c r="C466" s="33"/>
      <c r="D466" s="33"/>
      <c r="E466" s="33"/>
      <c r="F466" s="33"/>
      <c r="G466" s="33"/>
      <c r="H466" s="33"/>
      <c r="I466" s="33"/>
      <c r="J466" s="33"/>
      <c r="K466" s="33"/>
      <c r="L466" s="33"/>
      <c r="M466" t="str">
        <f>IF(SUM(B466:L466)&gt;0,'Calulations '!V460,"N.A.")</f>
        <v>N.A.</v>
      </c>
      <c r="N466" s="26" t="e">
        <f t="shared" si="7"/>
        <v>#VALUE!</v>
      </c>
    </row>
    <row r="467" spans="1:14" x14ac:dyDescent="0.3">
      <c r="A467" s="33">
        <v>452</v>
      </c>
      <c r="B467" s="33"/>
      <c r="C467" s="33"/>
      <c r="D467" s="33"/>
      <c r="E467" s="33"/>
      <c r="F467" s="33"/>
      <c r="G467" s="33"/>
      <c r="H467" s="33"/>
      <c r="I467" s="33"/>
      <c r="J467" s="33"/>
      <c r="K467" s="33"/>
      <c r="L467" s="33"/>
      <c r="M467" t="str">
        <f>IF(SUM(B467:L467)&gt;0,'Calulations '!V461,"N.A.")</f>
        <v>N.A.</v>
      </c>
      <c r="N467" s="26" t="e">
        <f t="shared" si="7"/>
        <v>#VALUE!</v>
      </c>
    </row>
    <row r="468" spans="1:14" x14ac:dyDescent="0.3">
      <c r="A468" s="33">
        <v>453</v>
      </c>
      <c r="B468" s="33"/>
      <c r="C468" s="33"/>
      <c r="D468" s="33"/>
      <c r="E468" s="33"/>
      <c r="F468" s="33"/>
      <c r="G468" s="33"/>
      <c r="H468" s="33"/>
      <c r="I468" s="33"/>
      <c r="J468" s="33"/>
      <c r="K468" s="33"/>
      <c r="L468" s="33"/>
      <c r="M468" t="str">
        <f>IF(SUM(B468:L468)&gt;0,'Calulations '!V462,"N.A.")</f>
        <v>N.A.</v>
      </c>
      <c r="N468" s="26" t="e">
        <f t="shared" si="7"/>
        <v>#VALUE!</v>
      </c>
    </row>
    <row r="469" spans="1:14" x14ac:dyDescent="0.3">
      <c r="A469" s="33">
        <v>454</v>
      </c>
      <c r="B469" s="33"/>
      <c r="C469" s="33"/>
      <c r="D469" s="33"/>
      <c r="E469" s="33"/>
      <c r="F469" s="33"/>
      <c r="G469" s="33"/>
      <c r="H469" s="33"/>
      <c r="I469" s="33"/>
      <c r="J469" s="33"/>
      <c r="K469" s="33"/>
      <c r="L469" s="33"/>
      <c r="M469" t="str">
        <f>IF(SUM(B469:L469)&gt;0,'Calulations '!V463,"N.A.")</f>
        <v>N.A.</v>
      </c>
      <c r="N469" s="26" t="e">
        <f t="shared" si="7"/>
        <v>#VALUE!</v>
      </c>
    </row>
    <row r="470" spans="1:14" x14ac:dyDescent="0.3">
      <c r="A470" s="33">
        <v>455</v>
      </c>
      <c r="B470" s="33"/>
      <c r="C470" s="33"/>
      <c r="D470" s="33"/>
      <c r="E470" s="33"/>
      <c r="F470" s="33"/>
      <c r="G470" s="33"/>
      <c r="H470" s="33"/>
      <c r="I470" s="33"/>
      <c r="J470" s="33"/>
      <c r="K470" s="33"/>
      <c r="L470" s="33"/>
      <c r="M470" t="str">
        <f>IF(SUM(B470:L470)&gt;0,'Calulations '!V464,"N.A.")</f>
        <v>N.A.</v>
      </c>
      <c r="N470" s="26" t="e">
        <f t="shared" si="7"/>
        <v>#VALUE!</v>
      </c>
    </row>
    <row r="471" spans="1:14" x14ac:dyDescent="0.3">
      <c r="A471" s="33">
        <v>456</v>
      </c>
      <c r="B471" s="33"/>
      <c r="C471" s="33"/>
      <c r="D471" s="33"/>
      <c r="E471" s="33"/>
      <c r="F471" s="33"/>
      <c r="G471" s="33"/>
      <c r="H471" s="33"/>
      <c r="I471" s="33"/>
      <c r="J471" s="33"/>
      <c r="K471" s="33"/>
      <c r="L471" s="33"/>
      <c r="M471" t="str">
        <f>IF(SUM(B471:L471)&gt;0,'Calulations '!V465,"N.A.")</f>
        <v>N.A.</v>
      </c>
      <c r="N471" s="26" t="e">
        <f t="shared" si="7"/>
        <v>#VALUE!</v>
      </c>
    </row>
    <row r="472" spans="1:14" x14ac:dyDescent="0.3">
      <c r="A472" s="33">
        <v>457</v>
      </c>
      <c r="B472" s="33"/>
      <c r="C472" s="33"/>
      <c r="D472" s="33"/>
      <c r="E472" s="33"/>
      <c r="F472" s="33"/>
      <c r="G472" s="33"/>
      <c r="H472" s="33"/>
      <c r="I472" s="33"/>
      <c r="J472" s="33"/>
      <c r="K472" s="33"/>
      <c r="L472" s="33"/>
      <c r="M472" t="str">
        <f>IF(SUM(B472:L472)&gt;0,'Calulations '!V466,"N.A.")</f>
        <v>N.A.</v>
      </c>
      <c r="N472" s="26" t="e">
        <f t="shared" si="7"/>
        <v>#VALUE!</v>
      </c>
    </row>
    <row r="473" spans="1:14" x14ac:dyDescent="0.3">
      <c r="A473" s="33">
        <v>458</v>
      </c>
      <c r="B473" s="33"/>
      <c r="C473" s="33"/>
      <c r="D473" s="33"/>
      <c r="E473" s="33"/>
      <c r="F473" s="33"/>
      <c r="G473" s="33"/>
      <c r="H473" s="33"/>
      <c r="I473" s="33"/>
      <c r="J473" s="33"/>
      <c r="K473" s="33"/>
      <c r="L473" s="33"/>
      <c r="M473" t="str">
        <f>IF(SUM(B473:L473)&gt;0,'Calulations '!V467,"N.A.")</f>
        <v>N.A.</v>
      </c>
      <c r="N473" s="26" t="e">
        <f t="shared" si="7"/>
        <v>#VALUE!</v>
      </c>
    </row>
    <row r="474" spans="1:14" x14ac:dyDescent="0.3">
      <c r="A474" s="33">
        <v>459</v>
      </c>
      <c r="B474" s="33"/>
      <c r="C474" s="33"/>
      <c r="D474" s="33"/>
      <c r="E474" s="33"/>
      <c r="F474" s="33"/>
      <c r="G474" s="33"/>
      <c r="H474" s="33"/>
      <c r="I474" s="33"/>
      <c r="J474" s="33"/>
      <c r="K474" s="33"/>
      <c r="L474" s="33"/>
      <c r="M474" t="str">
        <f>IF(SUM(B474:L474)&gt;0,'Calulations '!V468,"N.A.")</f>
        <v>N.A.</v>
      </c>
      <c r="N474" s="26" t="e">
        <f t="shared" si="7"/>
        <v>#VALUE!</v>
      </c>
    </row>
    <row r="475" spans="1:14" x14ac:dyDescent="0.3">
      <c r="A475" s="33">
        <v>460</v>
      </c>
      <c r="B475" s="33"/>
      <c r="C475" s="33"/>
      <c r="D475" s="33"/>
      <c r="E475" s="33"/>
      <c r="F475" s="33"/>
      <c r="G475" s="33"/>
      <c r="H475" s="33"/>
      <c r="I475" s="33"/>
      <c r="J475" s="33"/>
      <c r="K475" s="33"/>
      <c r="L475" s="33"/>
      <c r="M475" t="str">
        <f>IF(SUM(B475:L475)&gt;0,'Calulations '!V469,"N.A.")</f>
        <v>N.A.</v>
      </c>
      <c r="N475" s="26" t="e">
        <f t="shared" si="7"/>
        <v>#VALUE!</v>
      </c>
    </row>
    <row r="476" spans="1:14" x14ac:dyDescent="0.3">
      <c r="A476" s="33">
        <v>461</v>
      </c>
      <c r="B476" s="33"/>
      <c r="C476" s="33"/>
      <c r="D476" s="33"/>
      <c r="E476" s="33"/>
      <c r="F476" s="33"/>
      <c r="G476" s="33"/>
      <c r="H476" s="33"/>
      <c r="I476" s="33"/>
      <c r="J476" s="33"/>
      <c r="K476" s="33"/>
      <c r="L476" s="33"/>
      <c r="M476" t="str">
        <f>IF(SUM(B476:L476)&gt;0,'Calulations '!V470,"N.A.")</f>
        <v>N.A.</v>
      </c>
      <c r="N476" s="26" t="e">
        <f t="shared" si="7"/>
        <v>#VALUE!</v>
      </c>
    </row>
    <row r="477" spans="1:14" x14ac:dyDescent="0.3">
      <c r="A477" s="33">
        <v>462</v>
      </c>
      <c r="B477" s="33"/>
      <c r="C477" s="33"/>
      <c r="D477" s="33"/>
      <c r="E477" s="33"/>
      <c r="F477" s="33"/>
      <c r="G477" s="33"/>
      <c r="H477" s="33"/>
      <c r="I477" s="33"/>
      <c r="J477" s="33"/>
      <c r="K477" s="33"/>
      <c r="L477" s="33"/>
      <c r="M477" t="str">
        <f>IF(SUM(B477:L477)&gt;0,'Calulations '!V471,"N.A.")</f>
        <v>N.A.</v>
      </c>
      <c r="N477" s="26" t="e">
        <f t="shared" si="7"/>
        <v>#VALUE!</v>
      </c>
    </row>
    <row r="478" spans="1:14" x14ac:dyDescent="0.3">
      <c r="A478" s="33">
        <v>463</v>
      </c>
      <c r="B478" s="33"/>
      <c r="C478" s="33"/>
      <c r="D478" s="33"/>
      <c r="E478" s="33"/>
      <c r="F478" s="33"/>
      <c r="G478" s="33"/>
      <c r="H478" s="33"/>
      <c r="I478" s="33"/>
      <c r="J478" s="33"/>
      <c r="K478" s="33"/>
      <c r="L478" s="33"/>
      <c r="M478" t="str">
        <f>IF(SUM(B478:L478)&gt;0,'Calulations '!V472,"N.A.")</f>
        <v>N.A.</v>
      </c>
      <c r="N478" s="26" t="e">
        <f t="shared" si="7"/>
        <v>#VALUE!</v>
      </c>
    </row>
    <row r="479" spans="1:14" x14ac:dyDescent="0.3">
      <c r="A479" s="33">
        <v>464</v>
      </c>
      <c r="B479" s="33"/>
      <c r="C479" s="33"/>
      <c r="D479" s="33"/>
      <c r="E479" s="33"/>
      <c r="F479" s="33"/>
      <c r="G479" s="33"/>
      <c r="H479" s="33"/>
      <c r="I479" s="33"/>
      <c r="J479" s="33"/>
      <c r="K479" s="33"/>
      <c r="L479" s="33"/>
      <c r="M479" t="str">
        <f>IF(SUM(B479:L479)&gt;0,'Calulations '!V473,"N.A.")</f>
        <v>N.A.</v>
      </c>
      <c r="N479" s="26" t="e">
        <f t="shared" si="7"/>
        <v>#VALUE!</v>
      </c>
    </row>
    <row r="480" spans="1:14" x14ac:dyDescent="0.3">
      <c r="A480" s="33">
        <v>465</v>
      </c>
      <c r="B480" s="33"/>
      <c r="C480" s="33"/>
      <c r="D480" s="33"/>
      <c r="E480" s="33"/>
      <c r="F480" s="33"/>
      <c r="G480" s="33"/>
      <c r="H480" s="33"/>
      <c r="I480" s="33"/>
      <c r="J480" s="33"/>
      <c r="K480" s="33"/>
      <c r="L480" s="33"/>
      <c r="M480" t="str">
        <f>IF(SUM(B480:L480)&gt;0,'Calulations '!V474,"N.A.")</f>
        <v>N.A.</v>
      </c>
      <c r="N480" s="26" t="e">
        <f t="shared" si="7"/>
        <v>#VALUE!</v>
      </c>
    </row>
    <row r="481" spans="1:14" x14ac:dyDescent="0.3">
      <c r="A481" s="33">
        <v>466</v>
      </c>
      <c r="B481" s="33"/>
      <c r="C481" s="33"/>
      <c r="D481" s="33"/>
      <c r="E481" s="33"/>
      <c r="F481" s="33"/>
      <c r="G481" s="33"/>
      <c r="H481" s="33"/>
      <c r="I481" s="33"/>
      <c r="J481" s="33"/>
      <c r="K481" s="33"/>
      <c r="L481" s="33"/>
      <c r="M481" t="str">
        <f>IF(SUM(B481:L481)&gt;0,'Calulations '!V475,"N.A.")</f>
        <v>N.A.</v>
      </c>
      <c r="N481" s="26" t="e">
        <f t="shared" si="7"/>
        <v>#VALUE!</v>
      </c>
    </row>
    <row r="482" spans="1:14" x14ac:dyDescent="0.3">
      <c r="A482" s="33">
        <v>467</v>
      </c>
      <c r="B482" s="33"/>
      <c r="C482" s="33"/>
      <c r="D482" s="33"/>
      <c r="E482" s="33"/>
      <c r="F482" s="33"/>
      <c r="G482" s="33"/>
      <c r="H482" s="33"/>
      <c r="I482" s="33"/>
      <c r="J482" s="33"/>
      <c r="K482" s="33"/>
      <c r="L482" s="33"/>
      <c r="M482" t="str">
        <f>IF(SUM(B482:L482)&gt;0,'Calulations '!V476,"N.A.")</f>
        <v>N.A.</v>
      </c>
      <c r="N482" s="26" t="e">
        <f t="shared" si="7"/>
        <v>#VALUE!</v>
      </c>
    </row>
    <row r="483" spans="1:14" x14ac:dyDescent="0.3">
      <c r="A483" s="33">
        <v>468</v>
      </c>
      <c r="B483" s="33"/>
      <c r="C483" s="33"/>
      <c r="D483" s="33"/>
      <c r="E483" s="33"/>
      <c r="F483" s="33"/>
      <c r="G483" s="33"/>
      <c r="H483" s="33"/>
      <c r="I483" s="33"/>
      <c r="J483" s="33"/>
      <c r="K483" s="33"/>
      <c r="L483" s="33"/>
      <c r="M483" t="str">
        <f>IF(SUM(B483:L483)&gt;0,'Calulations '!V477,"N.A.")</f>
        <v>N.A.</v>
      </c>
      <c r="N483" s="26" t="e">
        <f t="shared" si="7"/>
        <v>#VALUE!</v>
      </c>
    </row>
    <row r="484" spans="1:14" x14ac:dyDescent="0.3">
      <c r="A484" s="33">
        <v>469</v>
      </c>
      <c r="B484" s="33"/>
      <c r="C484" s="33"/>
      <c r="D484" s="33"/>
      <c r="E484" s="33"/>
      <c r="F484" s="33"/>
      <c r="G484" s="33"/>
      <c r="H484" s="33"/>
      <c r="I484" s="33"/>
      <c r="J484" s="33"/>
      <c r="K484" s="33"/>
      <c r="L484" s="33"/>
      <c r="M484" t="str">
        <f>IF(SUM(B484:L484)&gt;0,'Calulations '!V478,"N.A.")</f>
        <v>N.A.</v>
      </c>
      <c r="N484" s="26" t="e">
        <f t="shared" si="7"/>
        <v>#VALUE!</v>
      </c>
    </row>
    <row r="485" spans="1:14" x14ac:dyDescent="0.3">
      <c r="A485" s="33">
        <v>470</v>
      </c>
      <c r="B485" s="33"/>
      <c r="C485" s="33"/>
      <c r="D485" s="33"/>
      <c r="E485" s="33"/>
      <c r="F485" s="33"/>
      <c r="G485" s="33"/>
      <c r="H485" s="33"/>
      <c r="I485" s="33"/>
      <c r="J485" s="33"/>
      <c r="K485" s="33"/>
      <c r="L485" s="33"/>
      <c r="M485" t="str">
        <f>IF(SUM(B485:L485)&gt;0,'Calulations '!V479,"N.A.")</f>
        <v>N.A.</v>
      </c>
      <c r="N485" s="26" t="e">
        <f t="shared" si="7"/>
        <v>#VALUE!</v>
      </c>
    </row>
    <row r="486" spans="1:14" x14ac:dyDescent="0.3">
      <c r="A486" s="33">
        <v>471</v>
      </c>
      <c r="B486" s="33"/>
      <c r="C486" s="33"/>
      <c r="D486" s="33"/>
      <c r="E486" s="33"/>
      <c r="F486" s="33"/>
      <c r="G486" s="33"/>
      <c r="H486" s="33"/>
      <c r="I486" s="33"/>
      <c r="J486" s="33"/>
      <c r="K486" s="33"/>
      <c r="L486" s="33"/>
      <c r="M486" t="str">
        <f>IF(SUM(B486:L486)&gt;0,'Calulations '!V480,"N.A.")</f>
        <v>N.A.</v>
      </c>
      <c r="N486" s="26" t="e">
        <f t="shared" si="7"/>
        <v>#VALUE!</v>
      </c>
    </row>
    <row r="487" spans="1:14" x14ac:dyDescent="0.3">
      <c r="A487" s="33">
        <v>472</v>
      </c>
      <c r="B487" s="33"/>
      <c r="C487" s="33"/>
      <c r="D487" s="33"/>
      <c r="E487" s="33"/>
      <c r="F487" s="33"/>
      <c r="G487" s="33"/>
      <c r="H487" s="33"/>
      <c r="I487" s="33"/>
      <c r="J487" s="33"/>
      <c r="K487" s="33"/>
      <c r="L487" s="33"/>
      <c r="M487" t="str">
        <f>IF(SUM(B487:L487)&gt;0,'Calulations '!V481,"N.A.")</f>
        <v>N.A.</v>
      </c>
      <c r="N487" s="26" t="e">
        <f t="shared" si="7"/>
        <v>#VALUE!</v>
      </c>
    </row>
    <row r="488" spans="1:14" x14ac:dyDescent="0.3">
      <c r="A488" s="33">
        <v>473</v>
      </c>
      <c r="B488" s="33"/>
      <c r="C488" s="33"/>
      <c r="D488" s="33"/>
      <c r="E488" s="33"/>
      <c r="F488" s="33"/>
      <c r="G488" s="33"/>
      <c r="H488" s="33"/>
      <c r="I488" s="33"/>
      <c r="J488" s="33"/>
      <c r="K488" s="33"/>
      <c r="L488" s="33"/>
      <c r="M488" t="str">
        <f>IF(SUM(B488:L488)&gt;0,'Calulations '!V482,"N.A.")</f>
        <v>N.A.</v>
      </c>
      <c r="N488" s="26" t="e">
        <f t="shared" si="7"/>
        <v>#VALUE!</v>
      </c>
    </row>
    <row r="489" spans="1:14" x14ac:dyDescent="0.3">
      <c r="A489" s="33">
        <v>474</v>
      </c>
      <c r="B489" s="33"/>
      <c r="C489" s="33"/>
      <c r="D489" s="33"/>
      <c r="E489" s="33"/>
      <c r="F489" s="33"/>
      <c r="G489" s="33"/>
      <c r="H489" s="33"/>
      <c r="I489" s="33"/>
      <c r="J489" s="33"/>
      <c r="K489" s="33"/>
      <c r="L489" s="33"/>
      <c r="M489" t="str">
        <f>IF(SUM(B489:L489)&gt;0,'Calulations '!V483,"N.A.")</f>
        <v>N.A.</v>
      </c>
      <c r="N489" s="26" t="e">
        <f t="shared" si="7"/>
        <v>#VALUE!</v>
      </c>
    </row>
    <row r="490" spans="1:14" x14ac:dyDescent="0.3">
      <c r="A490" s="33">
        <v>475</v>
      </c>
      <c r="B490" s="33"/>
      <c r="C490" s="33"/>
      <c r="D490" s="33"/>
      <c r="E490" s="33"/>
      <c r="F490" s="33"/>
      <c r="G490" s="33"/>
      <c r="H490" s="33"/>
      <c r="I490" s="33"/>
      <c r="J490" s="33"/>
      <c r="K490" s="33"/>
      <c r="L490" s="33"/>
      <c r="M490" t="str">
        <f>IF(SUM(B490:L490)&gt;0,'Calulations '!V484,"N.A.")</f>
        <v>N.A.</v>
      </c>
      <c r="N490" s="26" t="e">
        <f t="shared" si="7"/>
        <v>#VALUE!</v>
      </c>
    </row>
    <row r="491" spans="1:14" x14ac:dyDescent="0.3">
      <c r="A491" s="33">
        <v>476</v>
      </c>
      <c r="B491" s="33"/>
      <c r="C491" s="33"/>
      <c r="D491" s="33"/>
      <c r="E491" s="33"/>
      <c r="F491" s="33"/>
      <c r="G491" s="33"/>
      <c r="H491" s="33"/>
      <c r="I491" s="33"/>
      <c r="J491" s="33"/>
      <c r="K491" s="33"/>
      <c r="L491" s="33"/>
      <c r="M491" t="str">
        <f>IF(SUM(B491:L491)&gt;0,'Calulations '!V485,"N.A.")</f>
        <v>N.A.</v>
      </c>
      <c r="N491" s="26" t="e">
        <f t="shared" si="7"/>
        <v>#VALUE!</v>
      </c>
    </row>
    <row r="492" spans="1:14" x14ac:dyDescent="0.3">
      <c r="A492" s="33">
        <v>477</v>
      </c>
      <c r="B492" s="33"/>
      <c r="C492" s="33"/>
      <c r="D492" s="33"/>
      <c r="E492" s="33"/>
      <c r="F492" s="33"/>
      <c r="G492" s="33"/>
      <c r="H492" s="33"/>
      <c r="I492" s="33"/>
      <c r="J492" s="33"/>
      <c r="K492" s="33"/>
      <c r="L492" s="33"/>
      <c r="M492" t="str">
        <f>IF(SUM(B492:L492)&gt;0,'Calulations '!V486,"N.A.")</f>
        <v>N.A.</v>
      </c>
      <c r="N492" s="26" t="e">
        <f t="shared" si="7"/>
        <v>#VALUE!</v>
      </c>
    </row>
    <row r="493" spans="1:14" x14ac:dyDescent="0.3">
      <c r="A493" s="33">
        <v>478</v>
      </c>
      <c r="B493" s="33"/>
      <c r="C493" s="33"/>
      <c r="D493" s="33"/>
      <c r="E493" s="33"/>
      <c r="F493" s="33"/>
      <c r="G493" s="33"/>
      <c r="H493" s="33"/>
      <c r="I493" s="33"/>
      <c r="J493" s="33"/>
      <c r="K493" s="33"/>
      <c r="L493" s="33"/>
      <c r="M493" t="str">
        <f>IF(SUM(B493:L493)&gt;0,'Calulations '!V487,"N.A.")</f>
        <v>N.A.</v>
      </c>
      <c r="N493" s="26" t="e">
        <f t="shared" si="7"/>
        <v>#VALUE!</v>
      </c>
    </row>
    <row r="494" spans="1:14" x14ac:dyDescent="0.3">
      <c r="A494" s="33">
        <v>479</v>
      </c>
      <c r="B494" s="33"/>
      <c r="C494" s="33"/>
      <c r="D494" s="33"/>
      <c r="E494" s="33"/>
      <c r="F494" s="33"/>
      <c r="G494" s="33"/>
      <c r="H494" s="33"/>
      <c r="I494" s="33"/>
      <c r="J494" s="33"/>
      <c r="K494" s="33"/>
      <c r="L494" s="33"/>
      <c r="M494" t="str">
        <f>IF(SUM(B494:L494)&gt;0,'Calulations '!V488,"N.A.")</f>
        <v>N.A.</v>
      </c>
      <c r="N494" s="26" t="e">
        <f t="shared" si="7"/>
        <v>#VALUE!</v>
      </c>
    </row>
    <row r="495" spans="1:14" x14ac:dyDescent="0.3">
      <c r="A495" s="33">
        <v>480</v>
      </c>
      <c r="B495" s="33"/>
      <c r="C495" s="33"/>
      <c r="D495" s="33"/>
      <c r="E495" s="33"/>
      <c r="F495" s="33"/>
      <c r="G495" s="33"/>
      <c r="H495" s="33"/>
      <c r="I495" s="33"/>
      <c r="J495" s="33"/>
      <c r="K495" s="33"/>
      <c r="L495" s="33"/>
      <c r="M495" t="str">
        <f>IF(SUM(B495:L495)&gt;0,'Calulations '!V489,"N.A.")</f>
        <v>N.A.</v>
      </c>
      <c r="N495" s="26" t="e">
        <f t="shared" si="7"/>
        <v>#VALUE!</v>
      </c>
    </row>
    <row r="496" spans="1:14" x14ac:dyDescent="0.3">
      <c r="A496" s="33">
        <v>481</v>
      </c>
      <c r="B496" s="33"/>
      <c r="C496" s="33"/>
      <c r="D496" s="33"/>
      <c r="E496" s="33"/>
      <c r="F496" s="33"/>
      <c r="G496" s="33"/>
      <c r="H496" s="33"/>
      <c r="I496" s="33"/>
      <c r="J496" s="33"/>
      <c r="K496" s="33"/>
      <c r="L496" s="33"/>
      <c r="M496" t="str">
        <f>IF(SUM(B496:L496)&gt;0,'Calulations '!V490,"N.A.")</f>
        <v>N.A.</v>
      </c>
      <c r="N496" s="26" t="e">
        <f t="shared" si="7"/>
        <v>#VALUE!</v>
      </c>
    </row>
    <row r="497" spans="1:14" x14ac:dyDescent="0.3">
      <c r="A497" s="33">
        <v>482</v>
      </c>
      <c r="B497" s="33"/>
      <c r="C497" s="33"/>
      <c r="D497" s="33"/>
      <c r="E497" s="33"/>
      <c r="F497" s="33"/>
      <c r="G497" s="33"/>
      <c r="H497" s="33"/>
      <c r="I497" s="33"/>
      <c r="J497" s="33"/>
      <c r="K497" s="33"/>
      <c r="L497" s="33"/>
      <c r="M497" t="str">
        <f>IF(SUM(B497:L497)&gt;0,'Calulations '!V491,"N.A.")</f>
        <v>N.A.</v>
      </c>
      <c r="N497" s="26" t="e">
        <f t="shared" si="7"/>
        <v>#VALUE!</v>
      </c>
    </row>
    <row r="498" spans="1:14" x14ac:dyDescent="0.3">
      <c r="A498" s="33">
        <v>483</v>
      </c>
      <c r="B498" s="33"/>
      <c r="C498" s="33"/>
      <c r="D498" s="33"/>
      <c r="E498" s="33"/>
      <c r="F498" s="33"/>
      <c r="G498" s="33"/>
      <c r="H498" s="33"/>
      <c r="I498" s="33"/>
      <c r="J498" s="33"/>
      <c r="K498" s="33"/>
      <c r="L498" s="33"/>
      <c r="M498" t="str">
        <f>IF(SUM(B498:L498)&gt;0,'Calulations '!V492,"N.A.")</f>
        <v>N.A.</v>
      </c>
      <c r="N498" s="26" t="e">
        <f t="shared" si="7"/>
        <v>#VALUE!</v>
      </c>
    </row>
    <row r="499" spans="1:14" x14ac:dyDescent="0.3">
      <c r="A499" s="33">
        <v>484</v>
      </c>
      <c r="B499" s="33"/>
      <c r="C499" s="33"/>
      <c r="D499" s="33"/>
      <c r="E499" s="33"/>
      <c r="F499" s="33"/>
      <c r="G499" s="33"/>
      <c r="H499" s="33"/>
      <c r="I499" s="33"/>
      <c r="J499" s="33"/>
      <c r="K499" s="33"/>
      <c r="L499" s="33"/>
      <c r="M499" t="str">
        <f>IF(SUM(B499:L499)&gt;0,'Calulations '!V493,"N.A.")</f>
        <v>N.A.</v>
      </c>
      <c r="N499" s="26" t="e">
        <f t="shared" si="7"/>
        <v>#VALUE!</v>
      </c>
    </row>
    <row r="500" spans="1:14" x14ac:dyDescent="0.3">
      <c r="A500" s="33">
        <v>485</v>
      </c>
      <c r="B500" s="33"/>
      <c r="C500" s="33"/>
      <c r="D500" s="33"/>
      <c r="E500" s="33"/>
      <c r="F500" s="33"/>
      <c r="G500" s="33"/>
      <c r="H500" s="33"/>
      <c r="I500" s="33"/>
      <c r="J500" s="33"/>
      <c r="K500" s="33"/>
      <c r="L500" s="33"/>
      <c r="M500" t="str">
        <f>IF(SUM(B500:L500)&gt;0,'Calulations '!V494,"N.A.")</f>
        <v>N.A.</v>
      </c>
      <c r="N500" s="26" t="e">
        <f t="shared" si="7"/>
        <v>#VALUE!</v>
      </c>
    </row>
    <row r="501" spans="1:14" x14ac:dyDescent="0.3">
      <c r="A501" s="33">
        <v>486</v>
      </c>
      <c r="B501" s="33"/>
      <c r="C501" s="33"/>
      <c r="D501" s="33"/>
      <c r="E501" s="33"/>
      <c r="F501" s="33"/>
      <c r="G501" s="33"/>
      <c r="H501" s="33"/>
      <c r="I501" s="33"/>
      <c r="J501" s="33"/>
      <c r="K501" s="33"/>
      <c r="L501" s="33"/>
      <c r="M501" t="str">
        <f>IF(SUM(B501:L501)&gt;0,'Calulations '!V495,"N.A.")</f>
        <v>N.A.</v>
      </c>
      <c r="N501" s="26" t="e">
        <f t="shared" si="7"/>
        <v>#VALUE!</v>
      </c>
    </row>
    <row r="502" spans="1:14" x14ac:dyDescent="0.3">
      <c r="A502" s="33">
        <v>487</v>
      </c>
      <c r="B502" s="33"/>
      <c r="C502" s="33"/>
      <c r="D502" s="33"/>
      <c r="E502" s="33"/>
      <c r="F502" s="33"/>
      <c r="G502" s="33"/>
      <c r="H502" s="33"/>
      <c r="I502" s="33"/>
      <c r="J502" s="33"/>
      <c r="K502" s="33"/>
      <c r="L502" s="33"/>
      <c r="M502" t="str">
        <f>IF(SUM(B502:L502)&gt;0,'Calulations '!V496,"N.A.")</f>
        <v>N.A.</v>
      </c>
      <c r="N502" s="26" t="e">
        <f t="shared" si="7"/>
        <v>#VALUE!</v>
      </c>
    </row>
    <row r="503" spans="1:14" x14ac:dyDescent="0.3">
      <c r="A503" s="33">
        <v>488</v>
      </c>
      <c r="B503" s="33"/>
      <c r="C503" s="33"/>
      <c r="D503" s="33"/>
      <c r="E503" s="33"/>
      <c r="F503" s="33"/>
      <c r="G503" s="33"/>
      <c r="H503" s="33"/>
      <c r="I503" s="33"/>
      <c r="J503" s="33"/>
      <c r="K503" s="33"/>
      <c r="L503" s="33"/>
      <c r="M503" t="str">
        <f>IF(SUM(B503:L503)&gt;0,'Calulations '!V497,"N.A.")</f>
        <v>N.A.</v>
      </c>
      <c r="N503" s="26" t="e">
        <f t="shared" si="7"/>
        <v>#VALUE!</v>
      </c>
    </row>
    <row r="504" spans="1:14" x14ac:dyDescent="0.3">
      <c r="A504" s="33">
        <v>489</v>
      </c>
      <c r="B504" s="33"/>
      <c r="C504" s="33"/>
      <c r="D504" s="33"/>
      <c r="E504" s="33"/>
      <c r="F504" s="33"/>
      <c r="G504" s="33"/>
      <c r="H504" s="33"/>
      <c r="I504" s="33"/>
      <c r="J504" s="33"/>
      <c r="K504" s="33"/>
      <c r="L504" s="33"/>
      <c r="M504" t="str">
        <f>IF(SUM(B504:L504)&gt;0,'Calulations '!V498,"N.A.")</f>
        <v>N.A.</v>
      </c>
      <c r="N504" s="26" t="e">
        <f t="shared" si="7"/>
        <v>#VALUE!</v>
      </c>
    </row>
    <row r="505" spans="1:14" x14ac:dyDescent="0.3">
      <c r="A505" s="33">
        <v>490</v>
      </c>
      <c r="B505" s="33"/>
      <c r="C505" s="33"/>
      <c r="D505" s="33"/>
      <c r="E505" s="33"/>
      <c r="F505" s="33"/>
      <c r="G505" s="33"/>
      <c r="H505" s="33"/>
      <c r="I505" s="33"/>
      <c r="J505" s="33"/>
      <c r="K505" s="33"/>
      <c r="L505" s="33"/>
      <c r="M505" t="str">
        <f>IF(SUM(B505:L505)&gt;0,'Calulations '!V499,"N.A.")</f>
        <v>N.A.</v>
      </c>
      <c r="N505" s="26" t="e">
        <f t="shared" si="7"/>
        <v>#VALUE!</v>
      </c>
    </row>
    <row r="506" spans="1:14" x14ac:dyDescent="0.3">
      <c r="A506" s="33">
        <v>491</v>
      </c>
      <c r="B506" s="33"/>
      <c r="C506" s="33"/>
      <c r="D506" s="33"/>
      <c r="E506" s="33"/>
      <c r="F506" s="33"/>
      <c r="G506" s="33"/>
      <c r="H506" s="33"/>
      <c r="I506" s="33"/>
      <c r="J506" s="33"/>
      <c r="K506" s="33"/>
      <c r="L506" s="33"/>
      <c r="M506" t="str">
        <f>IF(SUM(B506:L506)&gt;0,'Calulations '!V500,"N.A.")</f>
        <v>N.A.</v>
      </c>
      <c r="N506" s="26" t="e">
        <f t="shared" si="7"/>
        <v>#VALUE!</v>
      </c>
    </row>
    <row r="507" spans="1:14" x14ac:dyDescent="0.3">
      <c r="A507" s="33">
        <v>492</v>
      </c>
      <c r="B507" s="33"/>
      <c r="C507" s="33"/>
      <c r="D507" s="33"/>
      <c r="E507" s="33"/>
      <c r="F507" s="33"/>
      <c r="G507" s="33"/>
      <c r="H507" s="33"/>
      <c r="I507" s="33"/>
      <c r="J507" s="33"/>
      <c r="K507" s="33"/>
      <c r="L507" s="33"/>
      <c r="M507" t="str">
        <f>IF(SUM(B507:L507)&gt;0,'Calulations '!V501,"N.A.")</f>
        <v>N.A.</v>
      </c>
      <c r="N507" s="26" t="e">
        <f t="shared" si="7"/>
        <v>#VALUE!</v>
      </c>
    </row>
    <row r="508" spans="1:14" x14ac:dyDescent="0.3">
      <c r="A508" s="33">
        <v>493</v>
      </c>
      <c r="B508" s="33"/>
      <c r="C508" s="33"/>
      <c r="D508" s="33"/>
      <c r="E508" s="33"/>
      <c r="F508" s="33"/>
      <c r="G508" s="33"/>
      <c r="H508" s="33"/>
      <c r="I508" s="33"/>
      <c r="J508" s="33"/>
      <c r="K508" s="33"/>
      <c r="L508" s="33"/>
      <c r="M508" t="str">
        <f>IF(SUM(B508:L508)&gt;0,'Calulations '!V502,"N.A.")</f>
        <v>N.A.</v>
      </c>
      <c r="N508" s="26" t="e">
        <f t="shared" si="7"/>
        <v>#VALUE!</v>
      </c>
    </row>
    <row r="509" spans="1:14" x14ac:dyDescent="0.3">
      <c r="A509" s="33">
        <v>494</v>
      </c>
      <c r="B509" s="33"/>
      <c r="C509" s="33"/>
      <c r="D509" s="33"/>
      <c r="E509" s="33"/>
      <c r="F509" s="33"/>
      <c r="G509" s="33"/>
      <c r="H509" s="33"/>
      <c r="I509" s="33"/>
      <c r="J509" s="33"/>
      <c r="K509" s="33"/>
      <c r="L509" s="33"/>
      <c r="M509" t="str">
        <f>IF(SUM(B509:L509)&gt;0,'Calulations '!V503,"N.A.")</f>
        <v>N.A.</v>
      </c>
      <c r="N509" s="26" t="e">
        <f t="shared" si="7"/>
        <v>#VALUE!</v>
      </c>
    </row>
    <row r="510" spans="1:14" x14ac:dyDescent="0.3">
      <c r="A510" s="33">
        <v>495</v>
      </c>
      <c r="B510" s="33"/>
      <c r="C510" s="33"/>
      <c r="D510" s="33"/>
      <c r="E510" s="33"/>
      <c r="F510" s="33"/>
      <c r="G510" s="33"/>
      <c r="H510" s="33"/>
      <c r="I510" s="33"/>
      <c r="J510" s="33"/>
      <c r="K510" s="33"/>
      <c r="L510" s="33"/>
      <c r="M510" t="str">
        <f>IF(SUM(B510:L510)&gt;0,'Calulations '!V504,"N.A.")</f>
        <v>N.A.</v>
      </c>
      <c r="N510" s="26" t="e">
        <f t="shared" si="7"/>
        <v>#VALUE!</v>
      </c>
    </row>
    <row r="511" spans="1:14" x14ac:dyDescent="0.3">
      <c r="A511" s="33">
        <v>496</v>
      </c>
      <c r="B511" s="33"/>
      <c r="C511" s="33"/>
      <c r="D511" s="33"/>
      <c r="E511" s="33"/>
      <c r="F511" s="33"/>
      <c r="G511" s="33"/>
      <c r="H511" s="33"/>
      <c r="I511" s="33"/>
      <c r="J511" s="33"/>
      <c r="K511" s="33"/>
      <c r="L511" s="33"/>
      <c r="M511" t="str">
        <f>IF(SUM(B511:L511)&gt;0,'Calulations '!V505,"N.A.")</f>
        <v>N.A.</v>
      </c>
      <c r="N511" s="26" t="e">
        <f t="shared" si="7"/>
        <v>#VALUE!</v>
      </c>
    </row>
    <row r="512" spans="1:14" x14ac:dyDescent="0.3">
      <c r="A512" s="33">
        <v>497</v>
      </c>
      <c r="B512" s="33"/>
      <c r="C512" s="33"/>
      <c r="D512" s="33"/>
      <c r="E512" s="33"/>
      <c r="F512" s="33"/>
      <c r="G512" s="33"/>
      <c r="H512" s="33"/>
      <c r="I512" s="33"/>
      <c r="J512" s="33"/>
      <c r="K512" s="33"/>
      <c r="L512" s="33"/>
      <c r="M512" t="str">
        <f>IF(SUM(B512:L512)&gt;0,'Calulations '!V506,"N.A.")</f>
        <v>N.A.</v>
      </c>
      <c r="N512" s="26" t="e">
        <f t="shared" si="7"/>
        <v>#VALUE!</v>
      </c>
    </row>
    <row r="513" spans="1:14" x14ac:dyDescent="0.3">
      <c r="A513" s="33">
        <v>498</v>
      </c>
      <c r="B513" s="33"/>
      <c r="C513" s="33"/>
      <c r="D513" s="33"/>
      <c r="E513" s="33"/>
      <c r="F513" s="33"/>
      <c r="G513" s="33"/>
      <c r="H513" s="33"/>
      <c r="I513" s="33"/>
      <c r="J513" s="33"/>
      <c r="K513" s="33"/>
      <c r="L513" s="33"/>
      <c r="M513" t="str">
        <f>IF(SUM(B513:L513)&gt;0,'Calulations '!V507,"N.A.")</f>
        <v>N.A.</v>
      </c>
      <c r="N513" s="26" t="e">
        <f t="shared" si="7"/>
        <v>#VALUE!</v>
      </c>
    </row>
    <row r="514" spans="1:14" x14ac:dyDescent="0.3">
      <c r="A514" s="33">
        <v>499</v>
      </c>
      <c r="B514" s="33"/>
      <c r="C514" s="33"/>
      <c r="D514" s="33"/>
      <c r="E514" s="33"/>
      <c r="F514" s="33"/>
      <c r="G514" s="33"/>
      <c r="H514" s="33"/>
      <c r="I514" s="33"/>
      <c r="J514" s="33"/>
      <c r="K514" s="33"/>
      <c r="L514" s="33"/>
      <c r="M514" t="str">
        <f>IF(SUM(B514:L514)&gt;0,'Calulations '!V508,"N.A.")</f>
        <v>N.A.</v>
      </c>
      <c r="N514" s="26" t="e">
        <f t="shared" si="7"/>
        <v>#VALUE!</v>
      </c>
    </row>
    <row r="515" spans="1:14" x14ac:dyDescent="0.3">
      <c r="A515" s="33">
        <v>500</v>
      </c>
      <c r="B515" s="33"/>
      <c r="C515" s="33"/>
      <c r="D515" s="33"/>
      <c r="E515" s="33"/>
      <c r="F515" s="33"/>
      <c r="G515" s="33"/>
      <c r="H515" s="33"/>
      <c r="I515" s="33"/>
      <c r="J515" s="33"/>
      <c r="K515" s="33"/>
      <c r="L515" s="33"/>
      <c r="M515" t="str">
        <f>IF(SUM(B515:L515)&gt;0,'Calulations '!V509,"N.A.")</f>
        <v>N.A.</v>
      </c>
      <c r="N515" s="26" t="e">
        <f t="shared" si="7"/>
        <v>#VALUE!</v>
      </c>
    </row>
    <row r="516" spans="1:14" x14ac:dyDescent="0.3">
      <c r="A516" s="33">
        <v>501</v>
      </c>
      <c r="B516" s="33"/>
      <c r="C516" s="33"/>
      <c r="D516" s="33"/>
      <c r="E516" s="33"/>
      <c r="F516" s="33"/>
      <c r="G516" s="33"/>
      <c r="H516" s="33"/>
      <c r="I516" s="33"/>
      <c r="J516" s="33"/>
      <c r="K516" s="33"/>
      <c r="L516" s="33"/>
      <c r="M516" t="str">
        <f>IF(SUM(B516:L516)&gt;0,'Calulations '!V510,"N.A.")</f>
        <v>N.A.</v>
      </c>
      <c r="N516" s="26" t="e">
        <f t="shared" si="7"/>
        <v>#VALUE!</v>
      </c>
    </row>
    <row r="517" spans="1:14" x14ac:dyDescent="0.3">
      <c r="A517" s="33">
        <v>502</v>
      </c>
      <c r="B517" s="33"/>
      <c r="C517" s="33"/>
      <c r="D517" s="33"/>
      <c r="E517" s="33"/>
      <c r="F517" s="33"/>
      <c r="G517" s="33"/>
      <c r="H517" s="33"/>
      <c r="I517" s="33"/>
      <c r="J517" s="33"/>
      <c r="K517" s="33"/>
      <c r="L517" s="33"/>
      <c r="M517" t="str">
        <f>IF(SUM(B517:L517)&gt;0,'Calulations '!V511,"N.A.")</f>
        <v>N.A.</v>
      </c>
      <c r="N517" s="26" t="e">
        <f t="shared" si="7"/>
        <v>#VALUE!</v>
      </c>
    </row>
    <row r="518" spans="1:14" x14ac:dyDescent="0.3">
      <c r="A518" s="33">
        <v>503</v>
      </c>
      <c r="B518" s="33"/>
      <c r="C518" s="33"/>
      <c r="D518" s="33"/>
      <c r="E518" s="33"/>
      <c r="F518" s="33"/>
      <c r="G518" s="33"/>
      <c r="H518" s="33"/>
      <c r="I518" s="33"/>
      <c r="J518" s="33"/>
      <c r="K518" s="33"/>
      <c r="L518" s="33"/>
      <c r="M518" t="str">
        <f>IF(SUM(B518:L518)&gt;0,'Calulations '!V512,"N.A.")</f>
        <v>N.A.</v>
      </c>
      <c r="N518" s="26" t="e">
        <f t="shared" si="7"/>
        <v>#VALUE!</v>
      </c>
    </row>
    <row r="519" spans="1:14" x14ac:dyDescent="0.3">
      <c r="A519" s="33">
        <v>504</v>
      </c>
      <c r="B519" s="33"/>
      <c r="C519" s="33"/>
      <c r="D519" s="33"/>
      <c r="E519" s="33"/>
      <c r="F519" s="33"/>
      <c r="G519" s="33"/>
      <c r="H519" s="33"/>
      <c r="I519" s="33"/>
      <c r="J519" s="33"/>
      <c r="K519" s="33"/>
      <c r="L519" s="33"/>
      <c r="M519" t="str">
        <f>IF(SUM(B519:L519)&gt;0,'Calulations '!V513,"N.A.")</f>
        <v>N.A.</v>
      </c>
      <c r="N519" s="26" t="e">
        <f t="shared" si="7"/>
        <v>#VALUE!</v>
      </c>
    </row>
    <row r="520" spans="1:14" x14ac:dyDescent="0.3">
      <c r="A520" s="33">
        <v>505</v>
      </c>
      <c r="B520" s="33"/>
      <c r="C520" s="33"/>
      <c r="D520" s="33"/>
      <c r="E520" s="33"/>
      <c r="F520" s="33"/>
      <c r="G520" s="33"/>
      <c r="H520" s="33"/>
      <c r="I520" s="33"/>
      <c r="J520" s="33"/>
      <c r="K520" s="33"/>
      <c r="L520" s="33"/>
      <c r="M520" t="str">
        <f>IF(SUM(B520:L520)&gt;0,'Calulations '!V514,"N.A.")</f>
        <v>N.A.</v>
      </c>
      <c r="N520" s="26" t="e">
        <f t="shared" si="7"/>
        <v>#VALUE!</v>
      </c>
    </row>
    <row r="521" spans="1:14" x14ac:dyDescent="0.3">
      <c r="A521" s="33">
        <v>506</v>
      </c>
      <c r="B521" s="33"/>
      <c r="C521" s="33"/>
      <c r="D521" s="33"/>
      <c r="E521" s="33"/>
      <c r="F521" s="33"/>
      <c r="G521" s="33"/>
      <c r="H521" s="33"/>
      <c r="I521" s="33"/>
      <c r="J521" s="33"/>
      <c r="K521" s="33"/>
      <c r="L521" s="33"/>
      <c r="M521" t="str">
        <f>IF(SUM(B521:L521)&gt;0,'Calulations '!V515,"N.A.")</f>
        <v>N.A.</v>
      </c>
      <c r="N521" s="26" t="e">
        <f t="shared" si="7"/>
        <v>#VALUE!</v>
      </c>
    </row>
    <row r="522" spans="1:14" x14ac:dyDescent="0.3">
      <c r="A522" s="33">
        <v>507</v>
      </c>
      <c r="B522" s="33"/>
      <c r="C522" s="33"/>
      <c r="D522" s="33"/>
      <c r="E522" s="33"/>
      <c r="F522" s="33"/>
      <c r="G522" s="33"/>
      <c r="H522" s="33"/>
      <c r="I522" s="33"/>
      <c r="J522" s="33"/>
      <c r="K522" s="33"/>
      <c r="L522" s="33"/>
      <c r="M522" t="str">
        <f>IF(SUM(B522:L522)&gt;0,'Calulations '!V516,"N.A.")</f>
        <v>N.A.</v>
      </c>
      <c r="N522" s="26" t="e">
        <f t="shared" si="7"/>
        <v>#VALUE!</v>
      </c>
    </row>
    <row r="523" spans="1:14" x14ac:dyDescent="0.3">
      <c r="A523" s="33">
        <v>508</v>
      </c>
      <c r="B523" s="33"/>
      <c r="C523" s="33"/>
      <c r="D523" s="33"/>
      <c r="E523" s="33"/>
      <c r="F523" s="33"/>
      <c r="G523" s="33"/>
      <c r="H523" s="33"/>
      <c r="I523" s="33"/>
      <c r="J523" s="33"/>
      <c r="K523" s="33"/>
      <c r="L523" s="33"/>
      <c r="M523" t="str">
        <f>IF(SUM(B523:L523)&gt;0,'Calulations '!V517,"N.A.")</f>
        <v>N.A.</v>
      </c>
      <c r="N523" s="26" t="e">
        <f t="shared" si="7"/>
        <v>#VALUE!</v>
      </c>
    </row>
    <row r="524" spans="1:14" x14ac:dyDescent="0.3">
      <c r="A524" s="33">
        <v>509</v>
      </c>
      <c r="B524" s="33"/>
      <c r="C524" s="33"/>
      <c r="D524" s="33"/>
      <c r="E524" s="33"/>
      <c r="F524" s="33"/>
      <c r="G524" s="33"/>
      <c r="H524" s="33"/>
      <c r="I524" s="33"/>
      <c r="J524" s="33"/>
      <c r="K524" s="33"/>
      <c r="L524" s="33"/>
      <c r="M524" t="str">
        <f>IF(SUM(B524:L524)&gt;0,'Calulations '!V518,"N.A.")</f>
        <v>N.A.</v>
      </c>
      <c r="N524" s="26" t="e">
        <f t="shared" si="7"/>
        <v>#VALUE!</v>
      </c>
    </row>
    <row r="525" spans="1:14" x14ac:dyDescent="0.3">
      <c r="A525" s="33">
        <v>510</v>
      </c>
      <c r="B525" s="33"/>
      <c r="C525" s="33"/>
      <c r="D525" s="33"/>
      <c r="E525" s="33"/>
      <c r="F525" s="33"/>
      <c r="G525" s="33"/>
      <c r="H525" s="33"/>
      <c r="I525" s="33"/>
      <c r="J525" s="33"/>
      <c r="K525" s="33"/>
      <c r="L525" s="33"/>
      <c r="M525" t="str">
        <f>IF(SUM(B525:L525)&gt;0,'Calulations '!V519,"N.A.")</f>
        <v>N.A.</v>
      </c>
      <c r="N525" s="26" t="e">
        <f t="shared" si="7"/>
        <v>#VALUE!</v>
      </c>
    </row>
    <row r="526" spans="1:14" x14ac:dyDescent="0.3">
      <c r="A526" s="33">
        <v>511</v>
      </c>
      <c r="B526" s="33"/>
      <c r="C526" s="33"/>
      <c r="D526" s="33"/>
      <c r="E526" s="33"/>
      <c r="F526" s="33"/>
      <c r="G526" s="33"/>
      <c r="H526" s="33"/>
      <c r="I526" s="33"/>
      <c r="J526" s="33"/>
      <c r="K526" s="33"/>
      <c r="L526" s="33"/>
      <c r="M526" t="str">
        <f>IF(SUM(B526:L526)&gt;0,'Calulations '!V520,"N.A.")</f>
        <v>N.A.</v>
      </c>
      <c r="N526" s="26" t="e">
        <f t="shared" si="7"/>
        <v>#VALUE!</v>
      </c>
    </row>
    <row r="527" spans="1:14" x14ac:dyDescent="0.3">
      <c r="A527" s="33">
        <v>512</v>
      </c>
      <c r="B527" s="33"/>
      <c r="C527" s="33"/>
      <c r="D527" s="33"/>
      <c r="E527" s="33"/>
      <c r="F527" s="33"/>
      <c r="G527" s="33"/>
      <c r="H527" s="33"/>
      <c r="I527" s="33"/>
      <c r="J527" s="33"/>
      <c r="K527" s="33"/>
      <c r="L527" s="33"/>
      <c r="M527" t="str">
        <f>IF(SUM(B527:L527)&gt;0,'Calulations '!V521,"N.A.")</f>
        <v>N.A.</v>
      </c>
      <c r="N527" s="26" t="e">
        <f t="shared" si="7"/>
        <v>#VALUE!</v>
      </c>
    </row>
    <row r="528" spans="1:14" x14ac:dyDescent="0.3">
      <c r="A528" s="33">
        <v>513</v>
      </c>
      <c r="B528" s="33"/>
      <c r="C528" s="33"/>
      <c r="D528" s="33"/>
      <c r="E528" s="33"/>
      <c r="F528" s="33"/>
      <c r="G528" s="33"/>
      <c r="H528" s="33"/>
      <c r="I528" s="33"/>
      <c r="J528" s="33"/>
      <c r="K528" s="33"/>
      <c r="L528" s="33"/>
      <c r="M528" t="str">
        <f>IF(SUM(B528:L528)&gt;0,'Calulations '!V522,"N.A.")</f>
        <v>N.A.</v>
      </c>
      <c r="N528" s="26" t="e">
        <f t="shared" si="7"/>
        <v>#VALUE!</v>
      </c>
    </row>
    <row r="529" spans="1:14" x14ac:dyDescent="0.3">
      <c r="A529" s="33">
        <v>514</v>
      </c>
      <c r="B529" s="33"/>
      <c r="C529" s="33"/>
      <c r="D529" s="33"/>
      <c r="E529" s="33"/>
      <c r="F529" s="33"/>
      <c r="G529" s="33"/>
      <c r="H529" s="33"/>
      <c r="I529" s="33"/>
      <c r="J529" s="33"/>
      <c r="K529" s="33"/>
      <c r="L529" s="33"/>
      <c r="M529" t="str">
        <f>IF(SUM(B529:L529)&gt;0,'Calulations '!V523,"N.A.")</f>
        <v>N.A.</v>
      </c>
      <c r="N529" s="26" t="e">
        <f t="shared" ref="N529:N592" si="8">IF($C$13&gt;0.1,100-((_xlfn.NORM.DIST($C$13,M529,0.1327057,TRUE))*100),"N.A.")</f>
        <v>#VALUE!</v>
      </c>
    </row>
    <row r="530" spans="1:14" x14ac:dyDescent="0.3">
      <c r="A530" s="33">
        <v>515</v>
      </c>
      <c r="B530" s="33"/>
      <c r="C530" s="33"/>
      <c r="D530" s="33"/>
      <c r="E530" s="33"/>
      <c r="F530" s="33"/>
      <c r="G530" s="33"/>
      <c r="H530" s="33"/>
      <c r="I530" s="33"/>
      <c r="J530" s="33"/>
      <c r="K530" s="33"/>
      <c r="L530" s="33"/>
      <c r="M530" t="str">
        <f>IF(SUM(B530:L530)&gt;0,'Calulations '!V524,"N.A.")</f>
        <v>N.A.</v>
      </c>
      <c r="N530" s="26" t="e">
        <f t="shared" si="8"/>
        <v>#VALUE!</v>
      </c>
    </row>
    <row r="531" spans="1:14" x14ac:dyDescent="0.3">
      <c r="A531" s="33">
        <v>516</v>
      </c>
      <c r="B531" s="33"/>
      <c r="C531" s="33"/>
      <c r="D531" s="33"/>
      <c r="E531" s="33"/>
      <c r="F531" s="33"/>
      <c r="G531" s="33"/>
      <c r="H531" s="33"/>
      <c r="I531" s="33"/>
      <c r="J531" s="33"/>
      <c r="K531" s="33"/>
      <c r="L531" s="33"/>
      <c r="M531" t="str">
        <f>IF(SUM(B531:L531)&gt;0,'Calulations '!V525,"N.A.")</f>
        <v>N.A.</v>
      </c>
      <c r="N531" s="26" t="e">
        <f t="shared" si="8"/>
        <v>#VALUE!</v>
      </c>
    </row>
    <row r="532" spans="1:14" x14ac:dyDescent="0.3">
      <c r="A532" s="33">
        <v>517</v>
      </c>
      <c r="B532" s="33"/>
      <c r="C532" s="33"/>
      <c r="D532" s="33"/>
      <c r="E532" s="33"/>
      <c r="F532" s="33"/>
      <c r="G532" s="33"/>
      <c r="H532" s="33"/>
      <c r="I532" s="33"/>
      <c r="J532" s="33"/>
      <c r="K532" s="33"/>
      <c r="L532" s="33"/>
      <c r="M532" t="str">
        <f>IF(SUM(B532:L532)&gt;0,'Calulations '!V526,"N.A.")</f>
        <v>N.A.</v>
      </c>
      <c r="N532" s="26" t="e">
        <f t="shared" si="8"/>
        <v>#VALUE!</v>
      </c>
    </row>
    <row r="533" spans="1:14" x14ac:dyDescent="0.3">
      <c r="A533" s="33">
        <v>518</v>
      </c>
      <c r="B533" s="33"/>
      <c r="C533" s="33"/>
      <c r="D533" s="33"/>
      <c r="E533" s="33"/>
      <c r="F533" s="33"/>
      <c r="G533" s="33"/>
      <c r="H533" s="33"/>
      <c r="I533" s="33"/>
      <c r="J533" s="33"/>
      <c r="K533" s="33"/>
      <c r="L533" s="33"/>
      <c r="M533" t="str">
        <f>IF(SUM(B533:L533)&gt;0,'Calulations '!V527,"N.A.")</f>
        <v>N.A.</v>
      </c>
      <c r="N533" s="26" t="e">
        <f t="shared" si="8"/>
        <v>#VALUE!</v>
      </c>
    </row>
    <row r="534" spans="1:14" x14ac:dyDescent="0.3">
      <c r="A534" s="33">
        <v>519</v>
      </c>
      <c r="B534" s="33"/>
      <c r="C534" s="33"/>
      <c r="D534" s="33"/>
      <c r="E534" s="33"/>
      <c r="F534" s="33"/>
      <c r="G534" s="33"/>
      <c r="H534" s="33"/>
      <c r="I534" s="33"/>
      <c r="J534" s="33"/>
      <c r="K534" s="33"/>
      <c r="L534" s="33"/>
      <c r="M534" t="str">
        <f>IF(SUM(B534:L534)&gt;0,'Calulations '!V528,"N.A.")</f>
        <v>N.A.</v>
      </c>
      <c r="N534" s="26" t="e">
        <f t="shared" si="8"/>
        <v>#VALUE!</v>
      </c>
    </row>
    <row r="535" spans="1:14" x14ac:dyDescent="0.3">
      <c r="A535" s="33">
        <v>520</v>
      </c>
      <c r="B535" s="33"/>
      <c r="C535" s="33"/>
      <c r="D535" s="33"/>
      <c r="E535" s="33"/>
      <c r="F535" s="33"/>
      <c r="G535" s="33"/>
      <c r="H535" s="33"/>
      <c r="I535" s="33"/>
      <c r="J535" s="33"/>
      <c r="K535" s="33"/>
      <c r="L535" s="33"/>
      <c r="M535" t="str">
        <f>IF(SUM(B535:L535)&gt;0,'Calulations '!V529,"N.A.")</f>
        <v>N.A.</v>
      </c>
      <c r="N535" s="26" t="e">
        <f t="shared" si="8"/>
        <v>#VALUE!</v>
      </c>
    </row>
    <row r="536" spans="1:14" x14ac:dyDescent="0.3">
      <c r="A536" s="33">
        <v>521</v>
      </c>
      <c r="B536" s="33"/>
      <c r="C536" s="33"/>
      <c r="D536" s="33"/>
      <c r="E536" s="33"/>
      <c r="F536" s="33"/>
      <c r="G536" s="33"/>
      <c r="H536" s="33"/>
      <c r="I536" s="33"/>
      <c r="J536" s="33"/>
      <c r="K536" s="33"/>
      <c r="L536" s="33"/>
      <c r="M536" t="str">
        <f>IF(SUM(B536:L536)&gt;0,'Calulations '!V530,"N.A.")</f>
        <v>N.A.</v>
      </c>
      <c r="N536" s="26" t="e">
        <f t="shared" si="8"/>
        <v>#VALUE!</v>
      </c>
    </row>
    <row r="537" spans="1:14" x14ac:dyDescent="0.3">
      <c r="A537" s="33">
        <v>522</v>
      </c>
      <c r="B537" s="33"/>
      <c r="C537" s="33"/>
      <c r="D537" s="33"/>
      <c r="E537" s="33"/>
      <c r="F537" s="33"/>
      <c r="G537" s="33"/>
      <c r="H537" s="33"/>
      <c r="I537" s="33"/>
      <c r="J537" s="33"/>
      <c r="K537" s="33"/>
      <c r="L537" s="33"/>
      <c r="M537" t="str">
        <f>IF(SUM(B537:L537)&gt;0,'Calulations '!V531,"N.A.")</f>
        <v>N.A.</v>
      </c>
      <c r="N537" s="26" t="e">
        <f t="shared" si="8"/>
        <v>#VALUE!</v>
      </c>
    </row>
    <row r="538" spans="1:14" x14ac:dyDescent="0.3">
      <c r="A538" s="33">
        <v>523</v>
      </c>
      <c r="B538" s="33"/>
      <c r="C538" s="33"/>
      <c r="D538" s="33"/>
      <c r="E538" s="33"/>
      <c r="F538" s="33"/>
      <c r="G538" s="33"/>
      <c r="H538" s="33"/>
      <c r="I538" s="33"/>
      <c r="J538" s="33"/>
      <c r="K538" s="33"/>
      <c r="L538" s="33"/>
      <c r="M538" t="str">
        <f>IF(SUM(B538:L538)&gt;0,'Calulations '!V532,"N.A.")</f>
        <v>N.A.</v>
      </c>
      <c r="N538" s="26" t="e">
        <f t="shared" si="8"/>
        <v>#VALUE!</v>
      </c>
    </row>
    <row r="539" spans="1:14" x14ac:dyDescent="0.3">
      <c r="A539" s="33">
        <v>524</v>
      </c>
      <c r="B539" s="33"/>
      <c r="C539" s="33"/>
      <c r="D539" s="33"/>
      <c r="E539" s="33"/>
      <c r="F539" s="33"/>
      <c r="G539" s="33"/>
      <c r="H539" s="33"/>
      <c r="I539" s="33"/>
      <c r="J539" s="33"/>
      <c r="K539" s="33"/>
      <c r="L539" s="33"/>
      <c r="M539" t="str">
        <f>IF(SUM(B539:L539)&gt;0,'Calulations '!V533,"N.A.")</f>
        <v>N.A.</v>
      </c>
      <c r="N539" s="26" t="e">
        <f t="shared" si="8"/>
        <v>#VALUE!</v>
      </c>
    </row>
    <row r="540" spans="1:14" x14ac:dyDescent="0.3">
      <c r="A540" s="33">
        <v>525</v>
      </c>
      <c r="B540" s="33"/>
      <c r="C540" s="33"/>
      <c r="D540" s="33"/>
      <c r="E540" s="33"/>
      <c r="F540" s="33"/>
      <c r="G540" s="33"/>
      <c r="H540" s="33"/>
      <c r="I540" s="33"/>
      <c r="J540" s="33"/>
      <c r="K540" s="33"/>
      <c r="L540" s="33"/>
      <c r="M540" t="str">
        <f>IF(SUM(B540:L540)&gt;0,'Calulations '!V534,"N.A.")</f>
        <v>N.A.</v>
      </c>
      <c r="N540" s="26" t="e">
        <f t="shared" si="8"/>
        <v>#VALUE!</v>
      </c>
    </row>
    <row r="541" spans="1:14" x14ac:dyDescent="0.3">
      <c r="A541" s="33">
        <v>526</v>
      </c>
      <c r="B541" s="33"/>
      <c r="C541" s="33"/>
      <c r="D541" s="33"/>
      <c r="E541" s="33"/>
      <c r="F541" s="33"/>
      <c r="G541" s="33"/>
      <c r="H541" s="33"/>
      <c r="I541" s="33"/>
      <c r="J541" s="33"/>
      <c r="K541" s="33"/>
      <c r="L541" s="33"/>
      <c r="M541" t="str">
        <f>IF(SUM(B541:L541)&gt;0,'Calulations '!V535,"N.A.")</f>
        <v>N.A.</v>
      </c>
      <c r="N541" s="26" t="e">
        <f t="shared" si="8"/>
        <v>#VALUE!</v>
      </c>
    </row>
    <row r="542" spans="1:14" x14ac:dyDescent="0.3">
      <c r="A542" s="33">
        <v>527</v>
      </c>
      <c r="B542" s="33"/>
      <c r="C542" s="33"/>
      <c r="D542" s="33"/>
      <c r="E542" s="33"/>
      <c r="F542" s="33"/>
      <c r="G542" s="33"/>
      <c r="H542" s="33"/>
      <c r="I542" s="33"/>
      <c r="J542" s="33"/>
      <c r="K542" s="33"/>
      <c r="L542" s="33"/>
      <c r="M542" t="str">
        <f>IF(SUM(B542:L542)&gt;0,'Calulations '!V536,"N.A.")</f>
        <v>N.A.</v>
      </c>
      <c r="N542" s="26" t="e">
        <f t="shared" si="8"/>
        <v>#VALUE!</v>
      </c>
    </row>
    <row r="543" spans="1:14" x14ac:dyDescent="0.3">
      <c r="A543" s="33">
        <v>528</v>
      </c>
      <c r="B543" s="33"/>
      <c r="C543" s="33"/>
      <c r="D543" s="33"/>
      <c r="E543" s="33"/>
      <c r="F543" s="33"/>
      <c r="G543" s="33"/>
      <c r="H543" s="33"/>
      <c r="I543" s="33"/>
      <c r="J543" s="33"/>
      <c r="K543" s="33"/>
      <c r="L543" s="33"/>
      <c r="M543" t="str">
        <f>IF(SUM(B543:L543)&gt;0,'Calulations '!V537,"N.A.")</f>
        <v>N.A.</v>
      </c>
      <c r="N543" s="26" t="e">
        <f t="shared" si="8"/>
        <v>#VALUE!</v>
      </c>
    </row>
    <row r="544" spans="1:14" x14ac:dyDescent="0.3">
      <c r="A544" s="33">
        <v>529</v>
      </c>
      <c r="B544" s="33"/>
      <c r="C544" s="33"/>
      <c r="D544" s="33"/>
      <c r="E544" s="33"/>
      <c r="F544" s="33"/>
      <c r="G544" s="33"/>
      <c r="H544" s="33"/>
      <c r="I544" s="33"/>
      <c r="J544" s="33"/>
      <c r="K544" s="33"/>
      <c r="L544" s="33"/>
      <c r="M544" t="str">
        <f>IF(SUM(B544:L544)&gt;0,'Calulations '!V538,"N.A.")</f>
        <v>N.A.</v>
      </c>
      <c r="N544" s="26" t="e">
        <f t="shared" si="8"/>
        <v>#VALUE!</v>
      </c>
    </row>
    <row r="545" spans="1:14" x14ac:dyDescent="0.3">
      <c r="A545" s="33">
        <v>530</v>
      </c>
      <c r="B545" s="33"/>
      <c r="C545" s="33"/>
      <c r="D545" s="33"/>
      <c r="E545" s="33"/>
      <c r="F545" s="33"/>
      <c r="G545" s="33"/>
      <c r="H545" s="33"/>
      <c r="I545" s="33"/>
      <c r="J545" s="33"/>
      <c r="K545" s="33"/>
      <c r="L545" s="33"/>
      <c r="M545" t="str">
        <f>IF(SUM(B545:L545)&gt;0,'Calulations '!V539,"N.A.")</f>
        <v>N.A.</v>
      </c>
      <c r="N545" s="26" t="e">
        <f t="shared" si="8"/>
        <v>#VALUE!</v>
      </c>
    </row>
    <row r="546" spans="1:14" x14ac:dyDescent="0.3">
      <c r="A546" s="33">
        <v>531</v>
      </c>
      <c r="B546" s="33"/>
      <c r="C546" s="33"/>
      <c r="D546" s="33"/>
      <c r="E546" s="33"/>
      <c r="F546" s="33"/>
      <c r="G546" s="33"/>
      <c r="H546" s="33"/>
      <c r="I546" s="33"/>
      <c r="J546" s="33"/>
      <c r="K546" s="33"/>
      <c r="L546" s="33"/>
      <c r="M546" t="str">
        <f>IF(SUM(B546:L546)&gt;0,'Calulations '!V540,"N.A.")</f>
        <v>N.A.</v>
      </c>
      <c r="N546" s="26" t="e">
        <f t="shared" si="8"/>
        <v>#VALUE!</v>
      </c>
    </row>
    <row r="547" spans="1:14" x14ac:dyDescent="0.3">
      <c r="A547" s="33">
        <v>532</v>
      </c>
      <c r="B547" s="33"/>
      <c r="C547" s="33"/>
      <c r="D547" s="33"/>
      <c r="E547" s="33"/>
      <c r="F547" s="33"/>
      <c r="G547" s="33"/>
      <c r="H547" s="33"/>
      <c r="I547" s="33"/>
      <c r="J547" s="33"/>
      <c r="K547" s="33"/>
      <c r="L547" s="33"/>
      <c r="M547" t="str">
        <f>IF(SUM(B547:L547)&gt;0,'Calulations '!V541,"N.A.")</f>
        <v>N.A.</v>
      </c>
      <c r="N547" s="26" t="e">
        <f t="shared" si="8"/>
        <v>#VALUE!</v>
      </c>
    </row>
    <row r="548" spans="1:14" x14ac:dyDescent="0.3">
      <c r="A548" s="33">
        <v>533</v>
      </c>
      <c r="B548" s="33"/>
      <c r="C548" s="33"/>
      <c r="D548" s="33"/>
      <c r="E548" s="33"/>
      <c r="F548" s="33"/>
      <c r="G548" s="33"/>
      <c r="H548" s="33"/>
      <c r="I548" s="33"/>
      <c r="J548" s="33"/>
      <c r="K548" s="33"/>
      <c r="L548" s="33"/>
      <c r="M548" t="str">
        <f>IF(SUM(B548:L548)&gt;0,'Calulations '!V542,"N.A.")</f>
        <v>N.A.</v>
      </c>
      <c r="N548" s="26" t="e">
        <f t="shared" si="8"/>
        <v>#VALUE!</v>
      </c>
    </row>
    <row r="549" spans="1:14" x14ac:dyDescent="0.3">
      <c r="A549" s="33">
        <v>534</v>
      </c>
      <c r="B549" s="33"/>
      <c r="C549" s="33"/>
      <c r="D549" s="33"/>
      <c r="E549" s="33"/>
      <c r="F549" s="33"/>
      <c r="G549" s="33"/>
      <c r="H549" s="33"/>
      <c r="I549" s="33"/>
      <c r="J549" s="33"/>
      <c r="K549" s="33"/>
      <c r="L549" s="33"/>
      <c r="M549" t="str">
        <f>IF(SUM(B549:L549)&gt;0,'Calulations '!V543,"N.A.")</f>
        <v>N.A.</v>
      </c>
      <c r="N549" s="26" t="e">
        <f t="shared" si="8"/>
        <v>#VALUE!</v>
      </c>
    </row>
    <row r="550" spans="1:14" x14ac:dyDescent="0.3">
      <c r="A550" s="33">
        <v>535</v>
      </c>
      <c r="B550" s="33"/>
      <c r="C550" s="33"/>
      <c r="D550" s="33"/>
      <c r="E550" s="33"/>
      <c r="F550" s="33"/>
      <c r="G550" s="33"/>
      <c r="H550" s="33"/>
      <c r="I550" s="33"/>
      <c r="J550" s="33"/>
      <c r="K550" s="33"/>
      <c r="L550" s="33"/>
      <c r="M550" t="str">
        <f>IF(SUM(B550:L550)&gt;0,'Calulations '!V544,"N.A.")</f>
        <v>N.A.</v>
      </c>
      <c r="N550" s="26" t="e">
        <f t="shared" si="8"/>
        <v>#VALUE!</v>
      </c>
    </row>
    <row r="551" spans="1:14" x14ac:dyDescent="0.3">
      <c r="A551" s="33">
        <v>536</v>
      </c>
      <c r="B551" s="33"/>
      <c r="C551" s="33"/>
      <c r="D551" s="33"/>
      <c r="E551" s="33"/>
      <c r="F551" s="33"/>
      <c r="G551" s="33"/>
      <c r="H551" s="33"/>
      <c r="I551" s="33"/>
      <c r="J551" s="33"/>
      <c r="K551" s="33"/>
      <c r="L551" s="33"/>
      <c r="M551" t="str">
        <f>IF(SUM(B551:L551)&gt;0,'Calulations '!V545,"N.A.")</f>
        <v>N.A.</v>
      </c>
      <c r="N551" s="26" t="e">
        <f t="shared" si="8"/>
        <v>#VALUE!</v>
      </c>
    </row>
    <row r="552" spans="1:14" x14ac:dyDescent="0.3">
      <c r="A552" s="33">
        <v>537</v>
      </c>
      <c r="B552" s="33"/>
      <c r="C552" s="33"/>
      <c r="D552" s="33"/>
      <c r="E552" s="33"/>
      <c r="F552" s="33"/>
      <c r="G552" s="33"/>
      <c r="H552" s="33"/>
      <c r="I552" s="33"/>
      <c r="J552" s="33"/>
      <c r="K552" s="33"/>
      <c r="L552" s="33"/>
      <c r="M552" t="str">
        <f>IF(SUM(B552:L552)&gt;0,'Calulations '!V546,"N.A.")</f>
        <v>N.A.</v>
      </c>
      <c r="N552" s="26" t="e">
        <f t="shared" si="8"/>
        <v>#VALUE!</v>
      </c>
    </row>
    <row r="553" spans="1:14" x14ac:dyDescent="0.3">
      <c r="A553" s="33">
        <v>538</v>
      </c>
      <c r="B553" s="33"/>
      <c r="C553" s="33"/>
      <c r="D553" s="33"/>
      <c r="E553" s="33"/>
      <c r="F553" s="33"/>
      <c r="G553" s="33"/>
      <c r="H553" s="33"/>
      <c r="I553" s="33"/>
      <c r="J553" s="33"/>
      <c r="K553" s="33"/>
      <c r="L553" s="33"/>
      <c r="M553" t="str">
        <f>IF(SUM(B553:L553)&gt;0,'Calulations '!V547,"N.A.")</f>
        <v>N.A.</v>
      </c>
      <c r="N553" s="26" t="e">
        <f t="shared" si="8"/>
        <v>#VALUE!</v>
      </c>
    </row>
    <row r="554" spans="1:14" x14ac:dyDescent="0.3">
      <c r="A554" s="33">
        <v>539</v>
      </c>
      <c r="B554" s="33"/>
      <c r="C554" s="33"/>
      <c r="D554" s="33"/>
      <c r="E554" s="33"/>
      <c r="F554" s="33"/>
      <c r="G554" s="33"/>
      <c r="H554" s="33"/>
      <c r="I554" s="33"/>
      <c r="J554" s="33"/>
      <c r="K554" s="33"/>
      <c r="L554" s="33"/>
      <c r="M554" t="str">
        <f>IF(SUM(B554:L554)&gt;0,'Calulations '!V548,"N.A.")</f>
        <v>N.A.</v>
      </c>
      <c r="N554" s="26" t="e">
        <f t="shared" si="8"/>
        <v>#VALUE!</v>
      </c>
    </row>
    <row r="555" spans="1:14" x14ac:dyDescent="0.3">
      <c r="A555" s="33">
        <v>540</v>
      </c>
      <c r="B555" s="33"/>
      <c r="C555" s="33"/>
      <c r="D555" s="33"/>
      <c r="E555" s="33"/>
      <c r="F555" s="33"/>
      <c r="G555" s="33"/>
      <c r="H555" s="33"/>
      <c r="I555" s="33"/>
      <c r="J555" s="33"/>
      <c r="K555" s="33"/>
      <c r="L555" s="33"/>
      <c r="M555" t="str">
        <f>IF(SUM(B555:L555)&gt;0,'Calulations '!V549,"N.A.")</f>
        <v>N.A.</v>
      </c>
      <c r="N555" s="26" t="e">
        <f t="shared" si="8"/>
        <v>#VALUE!</v>
      </c>
    </row>
    <row r="556" spans="1:14" x14ac:dyDescent="0.3">
      <c r="A556" s="33">
        <v>541</v>
      </c>
      <c r="B556" s="33"/>
      <c r="C556" s="33"/>
      <c r="D556" s="33"/>
      <c r="E556" s="33"/>
      <c r="F556" s="33"/>
      <c r="G556" s="33"/>
      <c r="H556" s="33"/>
      <c r="I556" s="33"/>
      <c r="J556" s="33"/>
      <c r="K556" s="33"/>
      <c r="L556" s="33"/>
      <c r="M556" t="str">
        <f>IF(SUM(B556:L556)&gt;0,'Calulations '!V550,"N.A.")</f>
        <v>N.A.</v>
      </c>
      <c r="N556" s="26" t="e">
        <f t="shared" si="8"/>
        <v>#VALUE!</v>
      </c>
    </row>
    <row r="557" spans="1:14" x14ac:dyDescent="0.3">
      <c r="A557" s="33">
        <v>542</v>
      </c>
      <c r="B557" s="33"/>
      <c r="C557" s="33"/>
      <c r="D557" s="33"/>
      <c r="E557" s="33"/>
      <c r="F557" s="33"/>
      <c r="G557" s="33"/>
      <c r="H557" s="33"/>
      <c r="I557" s="33"/>
      <c r="J557" s="33"/>
      <c r="K557" s="33"/>
      <c r="L557" s="33"/>
      <c r="M557" t="str">
        <f>IF(SUM(B557:L557)&gt;0,'Calulations '!V551,"N.A.")</f>
        <v>N.A.</v>
      </c>
      <c r="N557" s="26" t="e">
        <f t="shared" si="8"/>
        <v>#VALUE!</v>
      </c>
    </row>
    <row r="558" spans="1:14" x14ac:dyDescent="0.3">
      <c r="A558" s="33">
        <v>543</v>
      </c>
      <c r="B558" s="33"/>
      <c r="C558" s="33"/>
      <c r="D558" s="33"/>
      <c r="E558" s="33"/>
      <c r="F558" s="33"/>
      <c r="G558" s="33"/>
      <c r="H558" s="33"/>
      <c r="I558" s="33"/>
      <c r="J558" s="33"/>
      <c r="K558" s="33"/>
      <c r="L558" s="33"/>
      <c r="M558" t="str">
        <f>IF(SUM(B558:L558)&gt;0,'Calulations '!V552,"N.A.")</f>
        <v>N.A.</v>
      </c>
      <c r="N558" s="26" t="e">
        <f t="shared" si="8"/>
        <v>#VALUE!</v>
      </c>
    </row>
    <row r="559" spans="1:14" x14ac:dyDescent="0.3">
      <c r="A559" s="33">
        <v>544</v>
      </c>
      <c r="B559" s="33"/>
      <c r="C559" s="33"/>
      <c r="D559" s="33"/>
      <c r="E559" s="33"/>
      <c r="F559" s="33"/>
      <c r="G559" s="33"/>
      <c r="H559" s="33"/>
      <c r="I559" s="33"/>
      <c r="J559" s="33"/>
      <c r="K559" s="33"/>
      <c r="L559" s="33"/>
      <c r="M559" t="str">
        <f>IF(SUM(B559:L559)&gt;0,'Calulations '!V553,"N.A.")</f>
        <v>N.A.</v>
      </c>
      <c r="N559" s="26" t="e">
        <f t="shared" si="8"/>
        <v>#VALUE!</v>
      </c>
    </row>
    <row r="560" spans="1:14" x14ac:dyDescent="0.3">
      <c r="A560" s="33">
        <v>545</v>
      </c>
      <c r="B560" s="33"/>
      <c r="C560" s="33"/>
      <c r="D560" s="33"/>
      <c r="E560" s="33"/>
      <c r="F560" s="33"/>
      <c r="G560" s="33"/>
      <c r="H560" s="33"/>
      <c r="I560" s="33"/>
      <c r="J560" s="33"/>
      <c r="K560" s="33"/>
      <c r="L560" s="33"/>
      <c r="M560" t="str">
        <f>IF(SUM(B560:L560)&gt;0,'Calulations '!V554,"N.A.")</f>
        <v>N.A.</v>
      </c>
      <c r="N560" s="26" t="e">
        <f t="shared" si="8"/>
        <v>#VALUE!</v>
      </c>
    </row>
    <row r="561" spans="1:14" x14ac:dyDescent="0.3">
      <c r="A561" s="33">
        <v>546</v>
      </c>
      <c r="B561" s="33"/>
      <c r="C561" s="33"/>
      <c r="D561" s="33"/>
      <c r="E561" s="33"/>
      <c r="F561" s="33"/>
      <c r="G561" s="33"/>
      <c r="H561" s="33"/>
      <c r="I561" s="33"/>
      <c r="J561" s="33"/>
      <c r="K561" s="33"/>
      <c r="L561" s="33"/>
      <c r="M561" t="str">
        <f>IF(SUM(B561:L561)&gt;0,'Calulations '!V555,"N.A.")</f>
        <v>N.A.</v>
      </c>
      <c r="N561" s="26" t="e">
        <f t="shared" si="8"/>
        <v>#VALUE!</v>
      </c>
    </row>
    <row r="562" spans="1:14" x14ac:dyDescent="0.3">
      <c r="A562" s="33">
        <v>547</v>
      </c>
      <c r="B562" s="33"/>
      <c r="C562" s="33"/>
      <c r="D562" s="33"/>
      <c r="E562" s="33"/>
      <c r="F562" s="33"/>
      <c r="G562" s="33"/>
      <c r="H562" s="33"/>
      <c r="I562" s="33"/>
      <c r="J562" s="33"/>
      <c r="K562" s="33"/>
      <c r="L562" s="33"/>
      <c r="M562" t="str">
        <f>IF(SUM(B562:L562)&gt;0,'Calulations '!V556,"N.A.")</f>
        <v>N.A.</v>
      </c>
      <c r="N562" s="26" t="e">
        <f t="shared" si="8"/>
        <v>#VALUE!</v>
      </c>
    </row>
    <row r="563" spans="1:14" x14ac:dyDescent="0.3">
      <c r="A563" s="33">
        <v>548</v>
      </c>
      <c r="B563" s="33"/>
      <c r="C563" s="33"/>
      <c r="D563" s="33"/>
      <c r="E563" s="33"/>
      <c r="F563" s="33"/>
      <c r="G563" s="33"/>
      <c r="H563" s="33"/>
      <c r="I563" s="33"/>
      <c r="J563" s="33"/>
      <c r="K563" s="33"/>
      <c r="L563" s="33"/>
      <c r="M563" t="str">
        <f>IF(SUM(B563:L563)&gt;0,'Calulations '!V557,"N.A.")</f>
        <v>N.A.</v>
      </c>
      <c r="N563" s="26" t="e">
        <f t="shared" si="8"/>
        <v>#VALUE!</v>
      </c>
    </row>
    <row r="564" spans="1:14" x14ac:dyDescent="0.3">
      <c r="A564" s="33">
        <v>549</v>
      </c>
      <c r="B564" s="33"/>
      <c r="C564" s="33"/>
      <c r="D564" s="33"/>
      <c r="E564" s="33"/>
      <c r="F564" s="33"/>
      <c r="G564" s="33"/>
      <c r="H564" s="33"/>
      <c r="I564" s="33"/>
      <c r="J564" s="33"/>
      <c r="K564" s="33"/>
      <c r="L564" s="33"/>
      <c r="M564" t="str">
        <f>IF(SUM(B564:L564)&gt;0,'Calulations '!V558,"N.A.")</f>
        <v>N.A.</v>
      </c>
      <c r="N564" s="26" t="e">
        <f t="shared" si="8"/>
        <v>#VALUE!</v>
      </c>
    </row>
    <row r="565" spans="1:14" x14ac:dyDescent="0.3">
      <c r="A565" s="33">
        <v>550</v>
      </c>
      <c r="B565" s="33"/>
      <c r="C565" s="33"/>
      <c r="D565" s="33"/>
      <c r="E565" s="33"/>
      <c r="F565" s="33"/>
      <c r="G565" s="33"/>
      <c r="H565" s="33"/>
      <c r="I565" s="33"/>
      <c r="J565" s="33"/>
      <c r="K565" s="33"/>
      <c r="L565" s="33"/>
      <c r="M565" t="str">
        <f>IF(SUM(B565:L565)&gt;0,'Calulations '!V559,"N.A.")</f>
        <v>N.A.</v>
      </c>
      <c r="N565" s="26" t="e">
        <f t="shared" si="8"/>
        <v>#VALUE!</v>
      </c>
    </row>
    <row r="566" spans="1:14" x14ac:dyDescent="0.3">
      <c r="A566" s="33">
        <v>551</v>
      </c>
      <c r="B566" s="33"/>
      <c r="C566" s="33"/>
      <c r="D566" s="33"/>
      <c r="E566" s="33"/>
      <c r="F566" s="33"/>
      <c r="G566" s="33"/>
      <c r="H566" s="33"/>
      <c r="I566" s="33"/>
      <c r="J566" s="33"/>
      <c r="K566" s="33"/>
      <c r="L566" s="33"/>
      <c r="M566" t="str">
        <f>IF(SUM(B566:L566)&gt;0,'Calulations '!V560,"N.A.")</f>
        <v>N.A.</v>
      </c>
      <c r="N566" s="26" t="e">
        <f t="shared" si="8"/>
        <v>#VALUE!</v>
      </c>
    </row>
    <row r="567" spans="1:14" x14ac:dyDescent="0.3">
      <c r="A567" s="33">
        <v>552</v>
      </c>
      <c r="B567" s="33"/>
      <c r="C567" s="33"/>
      <c r="D567" s="33"/>
      <c r="E567" s="33"/>
      <c r="F567" s="33"/>
      <c r="G567" s="33"/>
      <c r="H567" s="33"/>
      <c r="I567" s="33"/>
      <c r="J567" s="33"/>
      <c r="K567" s="33"/>
      <c r="L567" s="33"/>
      <c r="M567" t="str">
        <f>IF(SUM(B567:L567)&gt;0,'Calulations '!V561,"N.A.")</f>
        <v>N.A.</v>
      </c>
      <c r="N567" s="26" t="e">
        <f t="shared" si="8"/>
        <v>#VALUE!</v>
      </c>
    </row>
    <row r="568" spans="1:14" x14ac:dyDescent="0.3">
      <c r="A568" s="33">
        <v>553</v>
      </c>
      <c r="B568" s="33"/>
      <c r="C568" s="33"/>
      <c r="D568" s="33"/>
      <c r="E568" s="33"/>
      <c r="F568" s="33"/>
      <c r="G568" s="33"/>
      <c r="H568" s="33"/>
      <c r="I568" s="33"/>
      <c r="J568" s="33"/>
      <c r="K568" s="33"/>
      <c r="L568" s="33"/>
      <c r="M568" t="str">
        <f>IF(SUM(B568:L568)&gt;0,'Calulations '!V562,"N.A.")</f>
        <v>N.A.</v>
      </c>
      <c r="N568" s="26" t="e">
        <f t="shared" si="8"/>
        <v>#VALUE!</v>
      </c>
    </row>
    <row r="569" spans="1:14" x14ac:dyDescent="0.3">
      <c r="A569" s="33">
        <v>554</v>
      </c>
      <c r="B569" s="33"/>
      <c r="C569" s="33"/>
      <c r="D569" s="33"/>
      <c r="E569" s="33"/>
      <c r="F569" s="33"/>
      <c r="G569" s="33"/>
      <c r="H569" s="33"/>
      <c r="I569" s="33"/>
      <c r="J569" s="33"/>
      <c r="K569" s="33"/>
      <c r="L569" s="33"/>
      <c r="M569" t="str">
        <f>IF(SUM(B569:L569)&gt;0,'Calulations '!V563,"N.A.")</f>
        <v>N.A.</v>
      </c>
      <c r="N569" s="26" t="e">
        <f t="shared" si="8"/>
        <v>#VALUE!</v>
      </c>
    </row>
    <row r="570" spans="1:14" x14ac:dyDescent="0.3">
      <c r="A570" s="33">
        <v>555</v>
      </c>
      <c r="B570" s="33"/>
      <c r="C570" s="33"/>
      <c r="D570" s="33"/>
      <c r="E570" s="33"/>
      <c r="F570" s="33"/>
      <c r="G570" s="33"/>
      <c r="H570" s="33"/>
      <c r="I570" s="33"/>
      <c r="J570" s="33"/>
      <c r="K570" s="33"/>
      <c r="L570" s="33"/>
      <c r="M570" t="str">
        <f>IF(SUM(B570:L570)&gt;0,'Calulations '!V564,"N.A.")</f>
        <v>N.A.</v>
      </c>
      <c r="N570" s="26" t="e">
        <f t="shared" si="8"/>
        <v>#VALUE!</v>
      </c>
    </row>
    <row r="571" spans="1:14" x14ac:dyDescent="0.3">
      <c r="A571" s="33">
        <v>556</v>
      </c>
      <c r="B571" s="33"/>
      <c r="C571" s="33"/>
      <c r="D571" s="33"/>
      <c r="E571" s="33"/>
      <c r="F571" s="33"/>
      <c r="G571" s="33"/>
      <c r="H571" s="33"/>
      <c r="I571" s="33"/>
      <c r="J571" s="33"/>
      <c r="K571" s="33"/>
      <c r="L571" s="33"/>
      <c r="M571" t="str">
        <f>IF(SUM(B571:L571)&gt;0,'Calulations '!V565,"N.A.")</f>
        <v>N.A.</v>
      </c>
      <c r="N571" s="26" t="e">
        <f t="shared" si="8"/>
        <v>#VALUE!</v>
      </c>
    </row>
    <row r="572" spans="1:14" x14ac:dyDescent="0.3">
      <c r="A572" s="33">
        <v>557</v>
      </c>
      <c r="B572" s="33"/>
      <c r="C572" s="33"/>
      <c r="D572" s="33"/>
      <c r="E572" s="33"/>
      <c r="F572" s="33"/>
      <c r="G572" s="33"/>
      <c r="H572" s="33"/>
      <c r="I572" s="33"/>
      <c r="J572" s="33"/>
      <c r="K572" s="33"/>
      <c r="L572" s="33"/>
      <c r="M572" t="str">
        <f>IF(SUM(B572:L572)&gt;0,'Calulations '!V566,"N.A.")</f>
        <v>N.A.</v>
      </c>
      <c r="N572" s="26" t="e">
        <f t="shared" si="8"/>
        <v>#VALUE!</v>
      </c>
    </row>
    <row r="573" spans="1:14" x14ac:dyDescent="0.3">
      <c r="A573" s="33">
        <v>558</v>
      </c>
      <c r="B573" s="33"/>
      <c r="C573" s="33"/>
      <c r="D573" s="33"/>
      <c r="E573" s="33"/>
      <c r="F573" s="33"/>
      <c r="G573" s="33"/>
      <c r="H573" s="33"/>
      <c r="I573" s="33"/>
      <c r="J573" s="33"/>
      <c r="K573" s="33"/>
      <c r="L573" s="33"/>
      <c r="M573" t="str">
        <f>IF(SUM(B573:L573)&gt;0,'Calulations '!V567,"N.A.")</f>
        <v>N.A.</v>
      </c>
      <c r="N573" s="26" t="e">
        <f t="shared" si="8"/>
        <v>#VALUE!</v>
      </c>
    </row>
    <row r="574" spans="1:14" x14ac:dyDescent="0.3">
      <c r="A574" s="33">
        <v>559</v>
      </c>
      <c r="B574" s="33"/>
      <c r="C574" s="33"/>
      <c r="D574" s="33"/>
      <c r="E574" s="33"/>
      <c r="F574" s="33"/>
      <c r="G574" s="33"/>
      <c r="H574" s="33"/>
      <c r="I574" s="33"/>
      <c r="J574" s="33"/>
      <c r="K574" s="33"/>
      <c r="L574" s="33"/>
      <c r="M574" t="str">
        <f>IF(SUM(B574:L574)&gt;0,'Calulations '!V568,"N.A.")</f>
        <v>N.A.</v>
      </c>
      <c r="N574" s="26" t="e">
        <f t="shared" si="8"/>
        <v>#VALUE!</v>
      </c>
    </row>
    <row r="575" spans="1:14" x14ac:dyDescent="0.3">
      <c r="A575" s="33">
        <v>560</v>
      </c>
      <c r="B575" s="33"/>
      <c r="C575" s="33"/>
      <c r="D575" s="33"/>
      <c r="E575" s="33"/>
      <c r="F575" s="33"/>
      <c r="G575" s="33"/>
      <c r="H575" s="33"/>
      <c r="I575" s="33"/>
      <c r="J575" s="33"/>
      <c r="K575" s="33"/>
      <c r="L575" s="33"/>
      <c r="M575" t="str">
        <f>IF(SUM(B575:L575)&gt;0,'Calulations '!V569,"N.A.")</f>
        <v>N.A.</v>
      </c>
      <c r="N575" s="26" t="e">
        <f t="shared" si="8"/>
        <v>#VALUE!</v>
      </c>
    </row>
    <row r="576" spans="1:14" x14ac:dyDescent="0.3">
      <c r="A576" s="33">
        <v>561</v>
      </c>
      <c r="B576" s="33"/>
      <c r="C576" s="33"/>
      <c r="D576" s="33"/>
      <c r="E576" s="33"/>
      <c r="F576" s="33"/>
      <c r="G576" s="33"/>
      <c r="H576" s="33"/>
      <c r="I576" s="33"/>
      <c r="J576" s="33"/>
      <c r="K576" s="33"/>
      <c r="L576" s="33"/>
      <c r="M576" t="str">
        <f>IF(SUM(B576:L576)&gt;0,'Calulations '!V570,"N.A.")</f>
        <v>N.A.</v>
      </c>
      <c r="N576" s="26" t="e">
        <f t="shared" si="8"/>
        <v>#VALUE!</v>
      </c>
    </row>
    <row r="577" spans="1:14" x14ac:dyDescent="0.3">
      <c r="A577" s="33">
        <v>562</v>
      </c>
      <c r="B577" s="33"/>
      <c r="C577" s="33"/>
      <c r="D577" s="33"/>
      <c r="E577" s="33"/>
      <c r="F577" s="33"/>
      <c r="G577" s="33"/>
      <c r="H577" s="33"/>
      <c r="I577" s="33"/>
      <c r="J577" s="33"/>
      <c r="K577" s="33"/>
      <c r="L577" s="33"/>
      <c r="M577" t="str">
        <f>IF(SUM(B577:L577)&gt;0,'Calulations '!V571,"N.A.")</f>
        <v>N.A.</v>
      </c>
      <c r="N577" s="26" t="e">
        <f t="shared" si="8"/>
        <v>#VALUE!</v>
      </c>
    </row>
    <row r="578" spans="1:14" x14ac:dyDescent="0.3">
      <c r="A578" s="33">
        <v>563</v>
      </c>
      <c r="B578" s="33"/>
      <c r="C578" s="33"/>
      <c r="D578" s="33"/>
      <c r="E578" s="33"/>
      <c r="F578" s="33"/>
      <c r="G578" s="33"/>
      <c r="H578" s="33"/>
      <c r="I578" s="33"/>
      <c r="J578" s="33"/>
      <c r="K578" s="33"/>
      <c r="L578" s="33"/>
      <c r="M578" t="str">
        <f>IF(SUM(B578:L578)&gt;0,'Calulations '!V572,"N.A.")</f>
        <v>N.A.</v>
      </c>
      <c r="N578" s="26" t="e">
        <f t="shared" si="8"/>
        <v>#VALUE!</v>
      </c>
    </row>
    <row r="579" spans="1:14" x14ac:dyDescent="0.3">
      <c r="A579" s="33">
        <v>564</v>
      </c>
      <c r="B579" s="33"/>
      <c r="C579" s="33"/>
      <c r="D579" s="33"/>
      <c r="E579" s="33"/>
      <c r="F579" s="33"/>
      <c r="G579" s="33"/>
      <c r="H579" s="33"/>
      <c r="I579" s="33"/>
      <c r="J579" s="33"/>
      <c r="K579" s="33"/>
      <c r="L579" s="33"/>
      <c r="M579" t="str">
        <f>IF(SUM(B579:L579)&gt;0,'Calulations '!V573,"N.A.")</f>
        <v>N.A.</v>
      </c>
      <c r="N579" s="26" t="e">
        <f t="shared" si="8"/>
        <v>#VALUE!</v>
      </c>
    </row>
    <row r="580" spans="1:14" x14ac:dyDescent="0.3">
      <c r="A580" s="33">
        <v>565</v>
      </c>
      <c r="B580" s="33"/>
      <c r="C580" s="33"/>
      <c r="D580" s="33"/>
      <c r="E580" s="33"/>
      <c r="F580" s="33"/>
      <c r="G580" s="33"/>
      <c r="H580" s="33"/>
      <c r="I580" s="33"/>
      <c r="J580" s="33"/>
      <c r="K580" s="33"/>
      <c r="L580" s="33"/>
      <c r="M580" t="str">
        <f>IF(SUM(B580:L580)&gt;0,'Calulations '!V574,"N.A.")</f>
        <v>N.A.</v>
      </c>
      <c r="N580" s="26" t="e">
        <f t="shared" si="8"/>
        <v>#VALUE!</v>
      </c>
    </row>
    <row r="581" spans="1:14" x14ac:dyDescent="0.3">
      <c r="A581" s="33">
        <v>566</v>
      </c>
      <c r="B581" s="33"/>
      <c r="C581" s="33"/>
      <c r="D581" s="33"/>
      <c r="E581" s="33"/>
      <c r="F581" s="33"/>
      <c r="G581" s="33"/>
      <c r="H581" s="33"/>
      <c r="I581" s="33"/>
      <c r="J581" s="33"/>
      <c r="K581" s="33"/>
      <c r="L581" s="33"/>
      <c r="M581" t="str">
        <f>IF(SUM(B581:L581)&gt;0,'Calulations '!V575,"N.A.")</f>
        <v>N.A.</v>
      </c>
      <c r="N581" s="26" t="e">
        <f t="shared" si="8"/>
        <v>#VALUE!</v>
      </c>
    </row>
    <row r="582" spans="1:14" x14ac:dyDescent="0.3">
      <c r="A582" s="33">
        <v>567</v>
      </c>
      <c r="B582" s="33"/>
      <c r="C582" s="33"/>
      <c r="D582" s="33"/>
      <c r="E582" s="33"/>
      <c r="F582" s="33"/>
      <c r="G582" s="33"/>
      <c r="H582" s="33"/>
      <c r="I582" s="33"/>
      <c r="J582" s="33"/>
      <c r="K582" s="33"/>
      <c r="L582" s="33"/>
      <c r="M582" t="str">
        <f>IF(SUM(B582:L582)&gt;0,'Calulations '!V576,"N.A.")</f>
        <v>N.A.</v>
      </c>
      <c r="N582" s="26" t="e">
        <f t="shared" si="8"/>
        <v>#VALUE!</v>
      </c>
    </row>
    <row r="583" spans="1:14" x14ac:dyDescent="0.3">
      <c r="A583" s="33">
        <v>568</v>
      </c>
      <c r="B583" s="33"/>
      <c r="C583" s="33"/>
      <c r="D583" s="33"/>
      <c r="E583" s="33"/>
      <c r="F583" s="33"/>
      <c r="G583" s="33"/>
      <c r="H583" s="33"/>
      <c r="I583" s="33"/>
      <c r="J583" s="33"/>
      <c r="K583" s="33"/>
      <c r="L583" s="33"/>
      <c r="M583" t="str">
        <f>IF(SUM(B583:L583)&gt;0,'Calulations '!V577,"N.A.")</f>
        <v>N.A.</v>
      </c>
      <c r="N583" s="26" t="e">
        <f t="shared" si="8"/>
        <v>#VALUE!</v>
      </c>
    </row>
    <row r="584" spans="1:14" x14ac:dyDescent="0.3">
      <c r="A584" s="33">
        <v>569</v>
      </c>
      <c r="B584" s="33"/>
      <c r="C584" s="33"/>
      <c r="D584" s="33"/>
      <c r="E584" s="33"/>
      <c r="F584" s="33"/>
      <c r="G584" s="33"/>
      <c r="H584" s="33"/>
      <c r="I584" s="33"/>
      <c r="J584" s="33"/>
      <c r="K584" s="33"/>
      <c r="L584" s="33"/>
      <c r="M584" t="str">
        <f>IF(SUM(B584:L584)&gt;0,'Calulations '!V578,"N.A.")</f>
        <v>N.A.</v>
      </c>
      <c r="N584" s="26" t="e">
        <f t="shared" si="8"/>
        <v>#VALUE!</v>
      </c>
    </row>
    <row r="585" spans="1:14" x14ac:dyDescent="0.3">
      <c r="A585" s="33">
        <v>570</v>
      </c>
      <c r="B585" s="33"/>
      <c r="C585" s="33"/>
      <c r="D585" s="33"/>
      <c r="E585" s="33"/>
      <c r="F585" s="33"/>
      <c r="G585" s="33"/>
      <c r="H585" s="33"/>
      <c r="I585" s="33"/>
      <c r="J585" s="33"/>
      <c r="K585" s="33"/>
      <c r="L585" s="33"/>
      <c r="M585" t="str">
        <f>IF(SUM(B585:L585)&gt;0,'Calulations '!V579,"N.A.")</f>
        <v>N.A.</v>
      </c>
      <c r="N585" s="26" t="e">
        <f t="shared" si="8"/>
        <v>#VALUE!</v>
      </c>
    </row>
    <row r="586" spans="1:14" x14ac:dyDescent="0.3">
      <c r="A586" s="33">
        <v>571</v>
      </c>
      <c r="B586" s="33"/>
      <c r="C586" s="33"/>
      <c r="D586" s="33"/>
      <c r="E586" s="33"/>
      <c r="F586" s="33"/>
      <c r="G586" s="33"/>
      <c r="H586" s="33"/>
      <c r="I586" s="33"/>
      <c r="J586" s="33"/>
      <c r="K586" s="33"/>
      <c r="L586" s="33"/>
      <c r="M586" t="str">
        <f>IF(SUM(B586:L586)&gt;0,'Calulations '!V580,"N.A.")</f>
        <v>N.A.</v>
      </c>
      <c r="N586" s="26" t="e">
        <f t="shared" si="8"/>
        <v>#VALUE!</v>
      </c>
    </row>
    <row r="587" spans="1:14" x14ac:dyDescent="0.3">
      <c r="A587" s="33">
        <v>572</v>
      </c>
      <c r="B587" s="33"/>
      <c r="C587" s="33"/>
      <c r="D587" s="33"/>
      <c r="E587" s="33"/>
      <c r="F587" s="33"/>
      <c r="G587" s="33"/>
      <c r="H587" s="33"/>
      <c r="I587" s="33"/>
      <c r="J587" s="33"/>
      <c r="K587" s="33"/>
      <c r="L587" s="33"/>
      <c r="M587" t="str">
        <f>IF(SUM(B587:L587)&gt;0,'Calulations '!V581,"N.A.")</f>
        <v>N.A.</v>
      </c>
      <c r="N587" s="26" t="e">
        <f t="shared" si="8"/>
        <v>#VALUE!</v>
      </c>
    </row>
    <row r="588" spans="1:14" x14ac:dyDescent="0.3">
      <c r="A588" s="33">
        <v>573</v>
      </c>
      <c r="B588" s="33"/>
      <c r="C588" s="33"/>
      <c r="D588" s="33"/>
      <c r="E588" s="33"/>
      <c r="F588" s="33"/>
      <c r="G588" s="33"/>
      <c r="H588" s="33"/>
      <c r="I588" s="33"/>
      <c r="J588" s="33"/>
      <c r="K588" s="33"/>
      <c r="L588" s="33"/>
      <c r="M588" t="str">
        <f>IF(SUM(B588:L588)&gt;0,'Calulations '!V582,"N.A.")</f>
        <v>N.A.</v>
      </c>
      <c r="N588" s="26" t="e">
        <f t="shared" si="8"/>
        <v>#VALUE!</v>
      </c>
    </row>
    <row r="589" spans="1:14" x14ac:dyDescent="0.3">
      <c r="A589" s="33">
        <v>574</v>
      </c>
      <c r="B589" s="33"/>
      <c r="C589" s="33"/>
      <c r="D589" s="33"/>
      <c r="E589" s="33"/>
      <c r="F589" s="33"/>
      <c r="G589" s="33"/>
      <c r="H589" s="33"/>
      <c r="I589" s="33"/>
      <c r="J589" s="33"/>
      <c r="K589" s="33"/>
      <c r="L589" s="33"/>
      <c r="M589" t="str">
        <f>IF(SUM(B589:L589)&gt;0,'Calulations '!V583,"N.A.")</f>
        <v>N.A.</v>
      </c>
      <c r="N589" s="26" t="e">
        <f t="shared" si="8"/>
        <v>#VALUE!</v>
      </c>
    </row>
    <row r="590" spans="1:14" x14ac:dyDescent="0.3">
      <c r="A590" s="33">
        <v>575</v>
      </c>
      <c r="B590" s="33"/>
      <c r="C590" s="33"/>
      <c r="D590" s="33"/>
      <c r="E590" s="33"/>
      <c r="F590" s="33"/>
      <c r="G590" s="33"/>
      <c r="H590" s="33"/>
      <c r="I590" s="33"/>
      <c r="J590" s="33"/>
      <c r="K590" s="33"/>
      <c r="L590" s="33"/>
      <c r="M590" t="str">
        <f>IF(SUM(B590:L590)&gt;0,'Calulations '!V584,"N.A.")</f>
        <v>N.A.</v>
      </c>
      <c r="N590" s="26" t="e">
        <f t="shared" si="8"/>
        <v>#VALUE!</v>
      </c>
    </row>
    <row r="591" spans="1:14" x14ac:dyDescent="0.3">
      <c r="A591" s="33">
        <v>576</v>
      </c>
      <c r="B591" s="33"/>
      <c r="C591" s="33"/>
      <c r="D591" s="33"/>
      <c r="E591" s="33"/>
      <c r="F591" s="33"/>
      <c r="G591" s="33"/>
      <c r="H591" s="33"/>
      <c r="I591" s="33"/>
      <c r="J591" s="33"/>
      <c r="K591" s="33"/>
      <c r="L591" s="33"/>
      <c r="M591" t="str">
        <f>IF(SUM(B591:L591)&gt;0,'Calulations '!V585,"N.A.")</f>
        <v>N.A.</v>
      </c>
      <c r="N591" s="26" t="e">
        <f t="shared" si="8"/>
        <v>#VALUE!</v>
      </c>
    </row>
    <row r="592" spans="1:14" x14ac:dyDescent="0.3">
      <c r="A592" s="33">
        <v>577</v>
      </c>
      <c r="B592" s="33"/>
      <c r="C592" s="33"/>
      <c r="D592" s="33"/>
      <c r="E592" s="33"/>
      <c r="F592" s="33"/>
      <c r="G592" s="33"/>
      <c r="H592" s="33"/>
      <c r="I592" s="33"/>
      <c r="J592" s="33"/>
      <c r="K592" s="33"/>
      <c r="L592" s="33"/>
      <c r="M592" t="str">
        <f>IF(SUM(B592:L592)&gt;0,'Calulations '!V586,"N.A.")</f>
        <v>N.A.</v>
      </c>
      <c r="N592" s="26" t="e">
        <f t="shared" si="8"/>
        <v>#VALUE!</v>
      </c>
    </row>
    <row r="593" spans="1:14" x14ac:dyDescent="0.3">
      <c r="A593" s="33">
        <v>578</v>
      </c>
      <c r="B593" s="33"/>
      <c r="C593" s="33"/>
      <c r="D593" s="33"/>
      <c r="E593" s="33"/>
      <c r="F593" s="33"/>
      <c r="G593" s="33"/>
      <c r="H593" s="33"/>
      <c r="I593" s="33"/>
      <c r="J593" s="33"/>
      <c r="K593" s="33"/>
      <c r="L593" s="33"/>
      <c r="M593" t="str">
        <f>IF(SUM(B593:L593)&gt;0,'Calulations '!V587,"N.A.")</f>
        <v>N.A.</v>
      </c>
      <c r="N593" s="26" t="e">
        <f t="shared" ref="N593:N656" si="9">IF($C$13&gt;0.1,100-((_xlfn.NORM.DIST($C$13,M593,0.1327057,TRUE))*100),"N.A.")</f>
        <v>#VALUE!</v>
      </c>
    </row>
    <row r="594" spans="1:14" x14ac:dyDescent="0.3">
      <c r="A594" s="33">
        <v>579</v>
      </c>
      <c r="B594" s="33"/>
      <c r="C594" s="33"/>
      <c r="D594" s="33"/>
      <c r="E594" s="33"/>
      <c r="F594" s="33"/>
      <c r="G594" s="33"/>
      <c r="H594" s="33"/>
      <c r="I594" s="33"/>
      <c r="J594" s="33"/>
      <c r="K594" s="33"/>
      <c r="L594" s="33"/>
      <c r="M594" t="str">
        <f>IF(SUM(B594:L594)&gt;0,'Calulations '!V588,"N.A.")</f>
        <v>N.A.</v>
      </c>
      <c r="N594" s="26" t="e">
        <f t="shared" si="9"/>
        <v>#VALUE!</v>
      </c>
    </row>
    <row r="595" spans="1:14" x14ac:dyDescent="0.3">
      <c r="A595" s="33">
        <v>580</v>
      </c>
      <c r="B595" s="33"/>
      <c r="C595" s="33"/>
      <c r="D595" s="33"/>
      <c r="E595" s="33"/>
      <c r="F595" s="33"/>
      <c r="G595" s="33"/>
      <c r="H595" s="33"/>
      <c r="I595" s="33"/>
      <c r="J595" s="33"/>
      <c r="K595" s="33"/>
      <c r="L595" s="33"/>
      <c r="M595" t="str">
        <f>IF(SUM(B595:L595)&gt;0,'Calulations '!V589,"N.A.")</f>
        <v>N.A.</v>
      </c>
      <c r="N595" s="26" t="e">
        <f t="shared" si="9"/>
        <v>#VALUE!</v>
      </c>
    </row>
    <row r="596" spans="1:14" x14ac:dyDescent="0.3">
      <c r="A596" s="33">
        <v>581</v>
      </c>
      <c r="B596" s="33"/>
      <c r="C596" s="33"/>
      <c r="D596" s="33"/>
      <c r="E596" s="33"/>
      <c r="F596" s="33"/>
      <c r="G596" s="33"/>
      <c r="H596" s="33"/>
      <c r="I596" s="33"/>
      <c r="J596" s="33"/>
      <c r="K596" s="33"/>
      <c r="L596" s="33"/>
      <c r="M596" t="str">
        <f>IF(SUM(B596:L596)&gt;0,'Calulations '!V590,"N.A.")</f>
        <v>N.A.</v>
      </c>
      <c r="N596" s="26" t="e">
        <f t="shared" si="9"/>
        <v>#VALUE!</v>
      </c>
    </row>
    <row r="597" spans="1:14" x14ac:dyDescent="0.3">
      <c r="A597" s="33">
        <v>582</v>
      </c>
      <c r="B597" s="33"/>
      <c r="C597" s="33"/>
      <c r="D597" s="33"/>
      <c r="E597" s="33"/>
      <c r="F597" s="33"/>
      <c r="G597" s="33"/>
      <c r="H597" s="33"/>
      <c r="I597" s="33"/>
      <c r="J597" s="33"/>
      <c r="K597" s="33"/>
      <c r="L597" s="33"/>
      <c r="M597" t="str">
        <f>IF(SUM(B597:L597)&gt;0,'Calulations '!V591,"N.A.")</f>
        <v>N.A.</v>
      </c>
      <c r="N597" s="26" t="e">
        <f t="shared" si="9"/>
        <v>#VALUE!</v>
      </c>
    </row>
    <row r="598" spans="1:14" x14ac:dyDescent="0.3">
      <c r="A598" s="33">
        <v>583</v>
      </c>
      <c r="B598" s="33"/>
      <c r="C598" s="33"/>
      <c r="D598" s="33"/>
      <c r="E598" s="33"/>
      <c r="F598" s="33"/>
      <c r="G598" s="33"/>
      <c r="H598" s="33"/>
      <c r="I598" s="33"/>
      <c r="J598" s="33"/>
      <c r="K598" s="33"/>
      <c r="L598" s="33"/>
      <c r="M598" t="str">
        <f>IF(SUM(B598:L598)&gt;0,'Calulations '!V592,"N.A.")</f>
        <v>N.A.</v>
      </c>
      <c r="N598" s="26" t="e">
        <f t="shared" si="9"/>
        <v>#VALUE!</v>
      </c>
    </row>
    <row r="599" spans="1:14" x14ac:dyDescent="0.3">
      <c r="A599" s="33">
        <v>584</v>
      </c>
      <c r="B599" s="33"/>
      <c r="C599" s="33"/>
      <c r="D599" s="33"/>
      <c r="E599" s="33"/>
      <c r="F599" s="33"/>
      <c r="G599" s="33"/>
      <c r="H599" s="33"/>
      <c r="I599" s="33"/>
      <c r="J599" s="33"/>
      <c r="K599" s="33"/>
      <c r="L599" s="33"/>
      <c r="M599" t="str">
        <f>IF(SUM(B599:L599)&gt;0,'Calulations '!V593,"N.A.")</f>
        <v>N.A.</v>
      </c>
      <c r="N599" s="26" t="e">
        <f t="shared" si="9"/>
        <v>#VALUE!</v>
      </c>
    </row>
    <row r="600" spans="1:14" x14ac:dyDescent="0.3">
      <c r="A600" s="33">
        <v>585</v>
      </c>
      <c r="B600" s="33"/>
      <c r="C600" s="33"/>
      <c r="D600" s="33"/>
      <c r="E600" s="33"/>
      <c r="F600" s="33"/>
      <c r="G600" s="33"/>
      <c r="H600" s="33"/>
      <c r="I600" s="33"/>
      <c r="J600" s="33"/>
      <c r="K600" s="33"/>
      <c r="L600" s="33"/>
      <c r="M600" t="str">
        <f>IF(SUM(B600:L600)&gt;0,'Calulations '!V594,"N.A.")</f>
        <v>N.A.</v>
      </c>
      <c r="N600" s="26" t="e">
        <f t="shared" si="9"/>
        <v>#VALUE!</v>
      </c>
    </row>
    <row r="601" spans="1:14" x14ac:dyDescent="0.3">
      <c r="A601" s="33">
        <v>586</v>
      </c>
      <c r="B601" s="33"/>
      <c r="C601" s="33"/>
      <c r="D601" s="33"/>
      <c r="E601" s="33"/>
      <c r="F601" s="33"/>
      <c r="G601" s="33"/>
      <c r="H601" s="33"/>
      <c r="I601" s="33"/>
      <c r="J601" s="33"/>
      <c r="K601" s="33"/>
      <c r="L601" s="33"/>
      <c r="M601" t="str">
        <f>IF(SUM(B601:L601)&gt;0,'Calulations '!V595,"N.A.")</f>
        <v>N.A.</v>
      </c>
      <c r="N601" s="26" t="e">
        <f t="shared" si="9"/>
        <v>#VALUE!</v>
      </c>
    </row>
    <row r="602" spans="1:14" x14ac:dyDescent="0.3">
      <c r="A602" s="33">
        <v>587</v>
      </c>
      <c r="B602" s="33"/>
      <c r="C602" s="33"/>
      <c r="D602" s="33"/>
      <c r="E602" s="33"/>
      <c r="F602" s="33"/>
      <c r="G602" s="33"/>
      <c r="H602" s="33"/>
      <c r="I602" s="33"/>
      <c r="J602" s="33"/>
      <c r="K602" s="33"/>
      <c r="L602" s="33"/>
      <c r="M602" t="str">
        <f>IF(SUM(B602:L602)&gt;0,'Calulations '!V596,"N.A.")</f>
        <v>N.A.</v>
      </c>
      <c r="N602" s="26" t="e">
        <f t="shared" si="9"/>
        <v>#VALUE!</v>
      </c>
    </row>
    <row r="603" spans="1:14" x14ac:dyDescent="0.3">
      <c r="A603" s="33">
        <v>588</v>
      </c>
      <c r="B603" s="33"/>
      <c r="C603" s="33"/>
      <c r="D603" s="33"/>
      <c r="E603" s="33"/>
      <c r="F603" s="33"/>
      <c r="G603" s="33"/>
      <c r="H603" s="33"/>
      <c r="I603" s="33"/>
      <c r="J603" s="33"/>
      <c r="K603" s="33"/>
      <c r="L603" s="33"/>
      <c r="M603" t="str">
        <f>IF(SUM(B603:L603)&gt;0,'Calulations '!V597,"N.A.")</f>
        <v>N.A.</v>
      </c>
      <c r="N603" s="26" t="e">
        <f t="shared" si="9"/>
        <v>#VALUE!</v>
      </c>
    </row>
    <row r="604" spans="1:14" x14ac:dyDescent="0.3">
      <c r="A604" s="33">
        <v>589</v>
      </c>
      <c r="B604" s="33"/>
      <c r="C604" s="33"/>
      <c r="D604" s="33"/>
      <c r="E604" s="33"/>
      <c r="F604" s="33"/>
      <c r="G604" s="33"/>
      <c r="H604" s="33"/>
      <c r="I604" s="33"/>
      <c r="J604" s="33"/>
      <c r="K604" s="33"/>
      <c r="L604" s="33"/>
      <c r="M604" t="str">
        <f>IF(SUM(B604:L604)&gt;0,'Calulations '!V598,"N.A.")</f>
        <v>N.A.</v>
      </c>
      <c r="N604" s="26" t="e">
        <f t="shared" si="9"/>
        <v>#VALUE!</v>
      </c>
    </row>
    <row r="605" spans="1:14" x14ac:dyDescent="0.3">
      <c r="A605" s="33">
        <v>590</v>
      </c>
      <c r="B605" s="33"/>
      <c r="C605" s="33"/>
      <c r="D605" s="33"/>
      <c r="E605" s="33"/>
      <c r="F605" s="33"/>
      <c r="G605" s="33"/>
      <c r="H605" s="33"/>
      <c r="I605" s="33"/>
      <c r="J605" s="33"/>
      <c r="K605" s="33"/>
      <c r="L605" s="33"/>
      <c r="M605" t="str">
        <f>IF(SUM(B605:L605)&gt;0,'Calulations '!V599,"N.A.")</f>
        <v>N.A.</v>
      </c>
      <c r="N605" s="26" t="e">
        <f t="shared" si="9"/>
        <v>#VALUE!</v>
      </c>
    </row>
    <row r="606" spans="1:14" x14ac:dyDescent="0.3">
      <c r="A606" s="33">
        <v>591</v>
      </c>
      <c r="B606" s="33"/>
      <c r="C606" s="33"/>
      <c r="D606" s="33"/>
      <c r="E606" s="33"/>
      <c r="F606" s="33"/>
      <c r="G606" s="33"/>
      <c r="H606" s="33"/>
      <c r="I606" s="33"/>
      <c r="J606" s="33"/>
      <c r="K606" s="33"/>
      <c r="L606" s="33"/>
      <c r="M606" t="str">
        <f>IF(SUM(B606:L606)&gt;0,'Calulations '!V600,"N.A.")</f>
        <v>N.A.</v>
      </c>
      <c r="N606" s="26" t="e">
        <f t="shared" si="9"/>
        <v>#VALUE!</v>
      </c>
    </row>
    <row r="607" spans="1:14" x14ac:dyDescent="0.3">
      <c r="A607" s="33">
        <v>592</v>
      </c>
      <c r="B607" s="33"/>
      <c r="C607" s="33"/>
      <c r="D607" s="33"/>
      <c r="E607" s="33"/>
      <c r="F607" s="33"/>
      <c r="G607" s="33"/>
      <c r="H607" s="33"/>
      <c r="I607" s="33"/>
      <c r="J607" s="33"/>
      <c r="K607" s="33"/>
      <c r="L607" s="33"/>
      <c r="M607" t="str">
        <f>IF(SUM(B607:L607)&gt;0,'Calulations '!V601,"N.A.")</f>
        <v>N.A.</v>
      </c>
      <c r="N607" s="26" t="e">
        <f t="shared" si="9"/>
        <v>#VALUE!</v>
      </c>
    </row>
    <row r="608" spans="1:14" x14ac:dyDescent="0.3">
      <c r="A608" s="33">
        <v>593</v>
      </c>
      <c r="B608" s="33"/>
      <c r="C608" s="33"/>
      <c r="D608" s="33"/>
      <c r="E608" s="33"/>
      <c r="F608" s="33"/>
      <c r="G608" s="33"/>
      <c r="H608" s="33"/>
      <c r="I608" s="33"/>
      <c r="J608" s="33"/>
      <c r="K608" s="33"/>
      <c r="L608" s="33"/>
      <c r="M608" t="str">
        <f>IF(SUM(B608:L608)&gt;0,'Calulations '!V602,"N.A.")</f>
        <v>N.A.</v>
      </c>
      <c r="N608" s="26" t="e">
        <f t="shared" si="9"/>
        <v>#VALUE!</v>
      </c>
    </row>
    <row r="609" spans="1:14" x14ac:dyDescent="0.3">
      <c r="A609" s="33">
        <v>594</v>
      </c>
      <c r="B609" s="33"/>
      <c r="C609" s="33"/>
      <c r="D609" s="33"/>
      <c r="E609" s="33"/>
      <c r="F609" s="33"/>
      <c r="G609" s="33"/>
      <c r="H609" s="33"/>
      <c r="I609" s="33"/>
      <c r="J609" s="33"/>
      <c r="K609" s="33"/>
      <c r="L609" s="33"/>
      <c r="M609" t="str">
        <f>IF(SUM(B609:L609)&gt;0,'Calulations '!V603,"N.A.")</f>
        <v>N.A.</v>
      </c>
      <c r="N609" s="26" t="e">
        <f t="shared" si="9"/>
        <v>#VALUE!</v>
      </c>
    </row>
    <row r="610" spans="1:14" x14ac:dyDescent="0.3">
      <c r="A610" s="33">
        <v>595</v>
      </c>
      <c r="B610" s="33"/>
      <c r="C610" s="33"/>
      <c r="D610" s="33"/>
      <c r="E610" s="33"/>
      <c r="F610" s="33"/>
      <c r="G610" s="33"/>
      <c r="H610" s="33"/>
      <c r="I610" s="33"/>
      <c r="J610" s="33"/>
      <c r="K610" s="33"/>
      <c r="L610" s="33"/>
      <c r="M610" t="str">
        <f>IF(SUM(B610:L610)&gt;0,'Calulations '!V604,"N.A.")</f>
        <v>N.A.</v>
      </c>
      <c r="N610" s="26" t="e">
        <f t="shared" si="9"/>
        <v>#VALUE!</v>
      </c>
    </row>
    <row r="611" spans="1:14" x14ac:dyDescent="0.3">
      <c r="A611" s="33">
        <v>596</v>
      </c>
      <c r="B611" s="33"/>
      <c r="C611" s="33"/>
      <c r="D611" s="33"/>
      <c r="E611" s="33"/>
      <c r="F611" s="33"/>
      <c r="G611" s="33"/>
      <c r="H611" s="33"/>
      <c r="I611" s="33"/>
      <c r="J611" s="33"/>
      <c r="K611" s="33"/>
      <c r="L611" s="33"/>
      <c r="M611" t="str">
        <f>IF(SUM(B611:L611)&gt;0,'Calulations '!V605,"N.A.")</f>
        <v>N.A.</v>
      </c>
      <c r="N611" s="26" t="e">
        <f t="shared" si="9"/>
        <v>#VALUE!</v>
      </c>
    </row>
    <row r="612" spans="1:14" x14ac:dyDescent="0.3">
      <c r="A612" s="33">
        <v>597</v>
      </c>
      <c r="B612" s="33"/>
      <c r="C612" s="33"/>
      <c r="D612" s="33"/>
      <c r="E612" s="33"/>
      <c r="F612" s="33"/>
      <c r="G612" s="33"/>
      <c r="H612" s="33"/>
      <c r="I612" s="33"/>
      <c r="J612" s="33"/>
      <c r="K612" s="33"/>
      <c r="L612" s="33"/>
      <c r="M612" t="str">
        <f>IF(SUM(B612:L612)&gt;0,'Calulations '!V606,"N.A.")</f>
        <v>N.A.</v>
      </c>
      <c r="N612" s="26" t="e">
        <f t="shared" si="9"/>
        <v>#VALUE!</v>
      </c>
    </row>
    <row r="613" spans="1:14" x14ac:dyDescent="0.3">
      <c r="A613" s="33">
        <v>598</v>
      </c>
      <c r="B613" s="33"/>
      <c r="C613" s="33"/>
      <c r="D613" s="33"/>
      <c r="E613" s="33"/>
      <c r="F613" s="33"/>
      <c r="G613" s="33"/>
      <c r="H613" s="33"/>
      <c r="I613" s="33"/>
      <c r="J613" s="33"/>
      <c r="K613" s="33"/>
      <c r="L613" s="33"/>
      <c r="M613" t="str">
        <f>IF(SUM(B613:L613)&gt;0,'Calulations '!V607,"N.A.")</f>
        <v>N.A.</v>
      </c>
      <c r="N613" s="26" t="e">
        <f t="shared" si="9"/>
        <v>#VALUE!</v>
      </c>
    </row>
    <row r="614" spans="1:14" x14ac:dyDescent="0.3">
      <c r="A614" s="33">
        <v>599</v>
      </c>
      <c r="B614" s="33"/>
      <c r="C614" s="33"/>
      <c r="D614" s="33"/>
      <c r="E614" s="33"/>
      <c r="F614" s="33"/>
      <c r="G614" s="33"/>
      <c r="H614" s="33"/>
      <c r="I614" s="33"/>
      <c r="J614" s="33"/>
      <c r="K614" s="33"/>
      <c r="L614" s="33"/>
      <c r="M614" t="str">
        <f>IF(SUM(B614:L614)&gt;0,'Calulations '!V608,"N.A.")</f>
        <v>N.A.</v>
      </c>
      <c r="N614" s="26" t="e">
        <f t="shared" si="9"/>
        <v>#VALUE!</v>
      </c>
    </row>
    <row r="615" spans="1:14" x14ac:dyDescent="0.3">
      <c r="A615" s="33">
        <v>600</v>
      </c>
      <c r="B615" s="33"/>
      <c r="C615" s="33"/>
      <c r="D615" s="33"/>
      <c r="E615" s="33"/>
      <c r="F615" s="33"/>
      <c r="G615" s="33"/>
      <c r="H615" s="33"/>
      <c r="I615" s="33"/>
      <c r="J615" s="33"/>
      <c r="K615" s="33"/>
      <c r="L615" s="33"/>
      <c r="M615" t="str">
        <f>IF(SUM(B615:L615)&gt;0,'Calulations '!V609,"N.A.")</f>
        <v>N.A.</v>
      </c>
      <c r="N615" s="26" t="e">
        <f t="shared" si="9"/>
        <v>#VALUE!</v>
      </c>
    </row>
    <row r="616" spans="1:14" x14ac:dyDescent="0.3">
      <c r="A616" s="33">
        <v>601</v>
      </c>
      <c r="B616" s="33"/>
      <c r="C616" s="33"/>
      <c r="D616" s="33"/>
      <c r="E616" s="33"/>
      <c r="F616" s="33"/>
      <c r="G616" s="33"/>
      <c r="H616" s="33"/>
      <c r="I616" s="33"/>
      <c r="J616" s="33"/>
      <c r="K616" s="33"/>
      <c r="L616" s="33"/>
      <c r="M616" t="str">
        <f>IF(SUM(B616:L616)&gt;0,'Calulations '!V610,"N.A.")</f>
        <v>N.A.</v>
      </c>
      <c r="N616" s="26" t="e">
        <f t="shared" si="9"/>
        <v>#VALUE!</v>
      </c>
    </row>
    <row r="617" spans="1:14" x14ac:dyDescent="0.3">
      <c r="A617" s="33">
        <v>602</v>
      </c>
      <c r="B617" s="33"/>
      <c r="C617" s="33"/>
      <c r="D617" s="33"/>
      <c r="E617" s="33"/>
      <c r="F617" s="33"/>
      <c r="G617" s="33"/>
      <c r="H617" s="33"/>
      <c r="I617" s="33"/>
      <c r="J617" s="33"/>
      <c r="K617" s="33"/>
      <c r="L617" s="33"/>
      <c r="M617" t="str">
        <f>IF(SUM(B617:L617)&gt;0,'Calulations '!V611,"N.A.")</f>
        <v>N.A.</v>
      </c>
      <c r="N617" s="26" t="e">
        <f t="shared" si="9"/>
        <v>#VALUE!</v>
      </c>
    </row>
    <row r="618" spans="1:14" x14ac:dyDescent="0.3">
      <c r="A618" s="33">
        <v>603</v>
      </c>
      <c r="B618" s="33"/>
      <c r="C618" s="33"/>
      <c r="D618" s="33"/>
      <c r="E618" s="33"/>
      <c r="F618" s="33"/>
      <c r="G618" s="33"/>
      <c r="H618" s="33"/>
      <c r="I618" s="33"/>
      <c r="J618" s="33"/>
      <c r="K618" s="33"/>
      <c r="L618" s="33"/>
      <c r="M618" t="str">
        <f>IF(SUM(B618:L618)&gt;0,'Calulations '!V612,"N.A.")</f>
        <v>N.A.</v>
      </c>
      <c r="N618" s="26" t="e">
        <f t="shared" si="9"/>
        <v>#VALUE!</v>
      </c>
    </row>
    <row r="619" spans="1:14" x14ac:dyDescent="0.3">
      <c r="A619" s="33">
        <v>604</v>
      </c>
      <c r="B619" s="33"/>
      <c r="C619" s="33"/>
      <c r="D619" s="33"/>
      <c r="E619" s="33"/>
      <c r="F619" s="33"/>
      <c r="G619" s="33"/>
      <c r="H619" s="33"/>
      <c r="I619" s="33"/>
      <c r="J619" s="33"/>
      <c r="K619" s="33"/>
      <c r="L619" s="33"/>
      <c r="M619" t="str">
        <f>IF(SUM(B619:L619)&gt;0,'Calulations '!V613,"N.A.")</f>
        <v>N.A.</v>
      </c>
      <c r="N619" s="26" t="e">
        <f t="shared" si="9"/>
        <v>#VALUE!</v>
      </c>
    </row>
    <row r="620" spans="1:14" x14ac:dyDescent="0.3">
      <c r="A620" s="33">
        <v>605</v>
      </c>
      <c r="B620" s="33"/>
      <c r="C620" s="33"/>
      <c r="D620" s="33"/>
      <c r="E620" s="33"/>
      <c r="F620" s="33"/>
      <c r="G620" s="33"/>
      <c r="H620" s="33"/>
      <c r="I620" s="33"/>
      <c r="J620" s="33"/>
      <c r="K620" s="33"/>
      <c r="L620" s="33"/>
      <c r="M620" t="str">
        <f>IF(SUM(B620:L620)&gt;0,'Calulations '!V614,"N.A.")</f>
        <v>N.A.</v>
      </c>
      <c r="N620" s="26" t="e">
        <f t="shared" si="9"/>
        <v>#VALUE!</v>
      </c>
    </row>
    <row r="621" spans="1:14" x14ac:dyDescent="0.3">
      <c r="A621" s="33">
        <v>606</v>
      </c>
      <c r="B621" s="33"/>
      <c r="C621" s="33"/>
      <c r="D621" s="33"/>
      <c r="E621" s="33"/>
      <c r="F621" s="33"/>
      <c r="G621" s="33"/>
      <c r="H621" s="33"/>
      <c r="I621" s="33"/>
      <c r="J621" s="33"/>
      <c r="K621" s="33"/>
      <c r="L621" s="33"/>
      <c r="M621" t="str">
        <f>IF(SUM(B621:L621)&gt;0,'Calulations '!V615,"N.A.")</f>
        <v>N.A.</v>
      </c>
      <c r="N621" s="26" t="e">
        <f t="shared" si="9"/>
        <v>#VALUE!</v>
      </c>
    </row>
    <row r="622" spans="1:14" x14ac:dyDescent="0.3">
      <c r="A622" s="33">
        <v>607</v>
      </c>
      <c r="B622" s="33"/>
      <c r="C622" s="33"/>
      <c r="D622" s="33"/>
      <c r="E622" s="33"/>
      <c r="F622" s="33"/>
      <c r="G622" s="33"/>
      <c r="H622" s="33"/>
      <c r="I622" s="33"/>
      <c r="J622" s="33"/>
      <c r="K622" s="33"/>
      <c r="L622" s="33"/>
      <c r="M622" t="str">
        <f>IF(SUM(B622:L622)&gt;0,'Calulations '!V616,"N.A.")</f>
        <v>N.A.</v>
      </c>
      <c r="N622" s="26" t="e">
        <f t="shared" si="9"/>
        <v>#VALUE!</v>
      </c>
    </row>
    <row r="623" spans="1:14" x14ac:dyDescent="0.3">
      <c r="A623" s="33">
        <v>608</v>
      </c>
      <c r="B623" s="33"/>
      <c r="C623" s="33"/>
      <c r="D623" s="33"/>
      <c r="E623" s="33"/>
      <c r="F623" s="33"/>
      <c r="G623" s="33"/>
      <c r="H623" s="33"/>
      <c r="I623" s="33"/>
      <c r="J623" s="33"/>
      <c r="K623" s="33"/>
      <c r="L623" s="33"/>
      <c r="M623" t="str">
        <f>IF(SUM(B623:L623)&gt;0,'Calulations '!V617,"N.A.")</f>
        <v>N.A.</v>
      </c>
      <c r="N623" s="26" t="e">
        <f t="shared" si="9"/>
        <v>#VALUE!</v>
      </c>
    </row>
    <row r="624" spans="1:14" x14ac:dyDescent="0.3">
      <c r="A624" s="33">
        <v>609</v>
      </c>
      <c r="B624" s="33"/>
      <c r="C624" s="33"/>
      <c r="D624" s="33"/>
      <c r="E624" s="33"/>
      <c r="F624" s="33"/>
      <c r="G624" s="33"/>
      <c r="H624" s="33"/>
      <c r="I624" s="33"/>
      <c r="J624" s="33"/>
      <c r="K624" s="33"/>
      <c r="L624" s="33"/>
      <c r="M624" t="str">
        <f>IF(SUM(B624:L624)&gt;0,'Calulations '!V618,"N.A.")</f>
        <v>N.A.</v>
      </c>
      <c r="N624" s="26" t="e">
        <f t="shared" si="9"/>
        <v>#VALUE!</v>
      </c>
    </row>
    <row r="625" spans="1:14" x14ac:dyDescent="0.3">
      <c r="A625" s="33">
        <v>610</v>
      </c>
      <c r="B625" s="33"/>
      <c r="C625" s="33"/>
      <c r="D625" s="33"/>
      <c r="E625" s="33"/>
      <c r="F625" s="33"/>
      <c r="G625" s="33"/>
      <c r="H625" s="33"/>
      <c r="I625" s="33"/>
      <c r="J625" s="33"/>
      <c r="K625" s="33"/>
      <c r="L625" s="33"/>
      <c r="M625" t="str">
        <f>IF(SUM(B625:L625)&gt;0,'Calulations '!V619,"N.A.")</f>
        <v>N.A.</v>
      </c>
      <c r="N625" s="26" t="e">
        <f t="shared" si="9"/>
        <v>#VALUE!</v>
      </c>
    </row>
    <row r="626" spans="1:14" x14ac:dyDescent="0.3">
      <c r="A626" s="33">
        <v>611</v>
      </c>
      <c r="B626" s="33"/>
      <c r="C626" s="33"/>
      <c r="D626" s="33"/>
      <c r="E626" s="33"/>
      <c r="F626" s="33"/>
      <c r="G626" s="33"/>
      <c r="H626" s="33"/>
      <c r="I626" s="33"/>
      <c r="J626" s="33"/>
      <c r="K626" s="33"/>
      <c r="L626" s="33"/>
      <c r="M626" t="str">
        <f>IF(SUM(B626:L626)&gt;0,'Calulations '!V620,"N.A.")</f>
        <v>N.A.</v>
      </c>
      <c r="N626" s="26" t="e">
        <f t="shared" si="9"/>
        <v>#VALUE!</v>
      </c>
    </row>
    <row r="627" spans="1:14" x14ac:dyDescent="0.3">
      <c r="A627" s="33">
        <v>612</v>
      </c>
      <c r="B627" s="33"/>
      <c r="C627" s="33"/>
      <c r="D627" s="33"/>
      <c r="E627" s="33"/>
      <c r="F627" s="33"/>
      <c r="G627" s="33"/>
      <c r="H627" s="33"/>
      <c r="I627" s="33"/>
      <c r="J627" s="33"/>
      <c r="K627" s="33"/>
      <c r="L627" s="33"/>
      <c r="M627" t="str">
        <f>IF(SUM(B627:L627)&gt;0,'Calulations '!V621,"N.A.")</f>
        <v>N.A.</v>
      </c>
      <c r="N627" s="26" t="e">
        <f t="shared" si="9"/>
        <v>#VALUE!</v>
      </c>
    </row>
    <row r="628" spans="1:14" x14ac:dyDescent="0.3">
      <c r="A628" s="33">
        <v>613</v>
      </c>
      <c r="B628" s="33"/>
      <c r="C628" s="33"/>
      <c r="D628" s="33"/>
      <c r="E628" s="33"/>
      <c r="F628" s="33"/>
      <c r="G628" s="33"/>
      <c r="H628" s="33"/>
      <c r="I628" s="33"/>
      <c r="J628" s="33"/>
      <c r="K628" s="33"/>
      <c r="L628" s="33"/>
      <c r="M628" t="str">
        <f>IF(SUM(B628:L628)&gt;0,'Calulations '!V622,"N.A.")</f>
        <v>N.A.</v>
      </c>
      <c r="N628" s="26" t="e">
        <f t="shared" si="9"/>
        <v>#VALUE!</v>
      </c>
    </row>
    <row r="629" spans="1:14" x14ac:dyDescent="0.3">
      <c r="A629" s="33">
        <v>614</v>
      </c>
      <c r="B629" s="33"/>
      <c r="C629" s="33"/>
      <c r="D629" s="33"/>
      <c r="E629" s="33"/>
      <c r="F629" s="33"/>
      <c r="G629" s="33"/>
      <c r="H629" s="33"/>
      <c r="I629" s="33"/>
      <c r="J629" s="33"/>
      <c r="K629" s="33"/>
      <c r="L629" s="33"/>
      <c r="M629" t="str">
        <f>IF(SUM(B629:L629)&gt;0,'Calulations '!V623,"N.A.")</f>
        <v>N.A.</v>
      </c>
      <c r="N629" s="26" t="e">
        <f t="shared" si="9"/>
        <v>#VALUE!</v>
      </c>
    </row>
    <row r="630" spans="1:14" x14ac:dyDescent="0.3">
      <c r="A630" s="33">
        <v>615</v>
      </c>
      <c r="B630" s="33"/>
      <c r="C630" s="33"/>
      <c r="D630" s="33"/>
      <c r="E630" s="33"/>
      <c r="F630" s="33"/>
      <c r="G630" s="33"/>
      <c r="H630" s="33"/>
      <c r="I630" s="33"/>
      <c r="J630" s="33"/>
      <c r="K630" s="33"/>
      <c r="L630" s="33"/>
      <c r="M630" t="str">
        <f>IF(SUM(B630:L630)&gt;0,'Calulations '!V624,"N.A.")</f>
        <v>N.A.</v>
      </c>
      <c r="N630" s="26" t="e">
        <f t="shared" si="9"/>
        <v>#VALUE!</v>
      </c>
    </row>
    <row r="631" spans="1:14" x14ac:dyDescent="0.3">
      <c r="A631" s="33">
        <v>616</v>
      </c>
      <c r="B631" s="33"/>
      <c r="C631" s="33"/>
      <c r="D631" s="33"/>
      <c r="E631" s="33"/>
      <c r="F631" s="33"/>
      <c r="G631" s="33"/>
      <c r="H631" s="33"/>
      <c r="I631" s="33"/>
      <c r="J631" s="33"/>
      <c r="K631" s="33"/>
      <c r="L631" s="33"/>
      <c r="M631" t="str">
        <f>IF(SUM(B631:L631)&gt;0,'Calulations '!V625,"N.A.")</f>
        <v>N.A.</v>
      </c>
      <c r="N631" s="26" t="e">
        <f t="shared" si="9"/>
        <v>#VALUE!</v>
      </c>
    </row>
    <row r="632" spans="1:14" x14ac:dyDescent="0.3">
      <c r="A632" s="33">
        <v>617</v>
      </c>
      <c r="B632" s="33"/>
      <c r="C632" s="33"/>
      <c r="D632" s="33"/>
      <c r="E632" s="33"/>
      <c r="F632" s="33"/>
      <c r="G632" s="33"/>
      <c r="H632" s="33"/>
      <c r="I632" s="33"/>
      <c r="J632" s="33"/>
      <c r="K632" s="33"/>
      <c r="L632" s="33"/>
      <c r="M632" t="str">
        <f>IF(SUM(B632:L632)&gt;0,'Calulations '!V626,"N.A.")</f>
        <v>N.A.</v>
      </c>
      <c r="N632" s="26" t="e">
        <f t="shared" si="9"/>
        <v>#VALUE!</v>
      </c>
    </row>
    <row r="633" spans="1:14" x14ac:dyDescent="0.3">
      <c r="A633" s="33">
        <v>618</v>
      </c>
      <c r="B633" s="33"/>
      <c r="C633" s="33"/>
      <c r="D633" s="33"/>
      <c r="E633" s="33"/>
      <c r="F633" s="33"/>
      <c r="G633" s="33"/>
      <c r="H633" s="33"/>
      <c r="I633" s="33"/>
      <c r="J633" s="33"/>
      <c r="K633" s="33"/>
      <c r="L633" s="33"/>
      <c r="M633" t="str">
        <f>IF(SUM(B633:L633)&gt;0,'Calulations '!V627,"N.A.")</f>
        <v>N.A.</v>
      </c>
      <c r="N633" s="26" t="e">
        <f t="shared" si="9"/>
        <v>#VALUE!</v>
      </c>
    </row>
    <row r="634" spans="1:14" x14ac:dyDescent="0.3">
      <c r="A634" s="33">
        <v>619</v>
      </c>
      <c r="B634" s="33"/>
      <c r="C634" s="33"/>
      <c r="D634" s="33"/>
      <c r="E634" s="33"/>
      <c r="F634" s="33"/>
      <c r="G634" s="33"/>
      <c r="H634" s="33"/>
      <c r="I634" s="33"/>
      <c r="J634" s="33"/>
      <c r="K634" s="33"/>
      <c r="L634" s="33"/>
      <c r="M634" t="str">
        <f>IF(SUM(B634:L634)&gt;0,'Calulations '!V628,"N.A.")</f>
        <v>N.A.</v>
      </c>
      <c r="N634" s="26" t="e">
        <f t="shared" si="9"/>
        <v>#VALUE!</v>
      </c>
    </row>
    <row r="635" spans="1:14" x14ac:dyDescent="0.3">
      <c r="A635" s="33">
        <v>620</v>
      </c>
      <c r="B635" s="33"/>
      <c r="C635" s="33"/>
      <c r="D635" s="33"/>
      <c r="E635" s="33"/>
      <c r="F635" s="33"/>
      <c r="G635" s="33"/>
      <c r="H635" s="33"/>
      <c r="I635" s="33"/>
      <c r="J635" s="33"/>
      <c r="K635" s="33"/>
      <c r="L635" s="33"/>
      <c r="M635" t="str">
        <f>IF(SUM(B635:L635)&gt;0,'Calulations '!V629,"N.A.")</f>
        <v>N.A.</v>
      </c>
      <c r="N635" s="26" t="e">
        <f t="shared" si="9"/>
        <v>#VALUE!</v>
      </c>
    </row>
    <row r="636" spans="1:14" x14ac:dyDescent="0.3">
      <c r="A636" s="33">
        <v>621</v>
      </c>
      <c r="B636" s="33"/>
      <c r="C636" s="33"/>
      <c r="D636" s="33"/>
      <c r="E636" s="33"/>
      <c r="F636" s="33"/>
      <c r="G636" s="33"/>
      <c r="H636" s="33"/>
      <c r="I636" s="33"/>
      <c r="J636" s="33"/>
      <c r="K636" s="33"/>
      <c r="L636" s="33"/>
      <c r="M636" t="str">
        <f>IF(SUM(B636:L636)&gt;0,'Calulations '!V630,"N.A.")</f>
        <v>N.A.</v>
      </c>
      <c r="N636" s="26" t="e">
        <f t="shared" si="9"/>
        <v>#VALUE!</v>
      </c>
    </row>
    <row r="637" spans="1:14" x14ac:dyDescent="0.3">
      <c r="A637" s="33">
        <v>622</v>
      </c>
      <c r="B637" s="33"/>
      <c r="C637" s="33"/>
      <c r="D637" s="33"/>
      <c r="E637" s="33"/>
      <c r="F637" s="33"/>
      <c r="G637" s="33"/>
      <c r="H637" s="33"/>
      <c r="I637" s="33"/>
      <c r="J637" s="33"/>
      <c r="K637" s="33"/>
      <c r="L637" s="33"/>
      <c r="M637" t="str">
        <f>IF(SUM(B637:L637)&gt;0,'Calulations '!V631,"N.A.")</f>
        <v>N.A.</v>
      </c>
      <c r="N637" s="26" t="e">
        <f t="shared" si="9"/>
        <v>#VALUE!</v>
      </c>
    </row>
    <row r="638" spans="1:14" x14ac:dyDescent="0.3">
      <c r="A638" s="33">
        <v>623</v>
      </c>
      <c r="B638" s="33"/>
      <c r="C638" s="33"/>
      <c r="D638" s="33"/>
      <c r="E638" s="33"/>
      <c r="F638" s="33"/>
      <c r="G638" s="33"/>
      <c r="H638" s="33"/>
      <c r="I638" s="33"/>
      <c r="J638" s="33"/>
      <c r="K638" s="33"/>
      <c r="L638" s="33"/>
      <c r="M638" t="str">
        <f>IF(SUM(B638:L638)&gt;0,'Calulations '!V632,"N.A.")</f>
        <v>N.A.</v>
      </c>
      <c r="N638" s="26" t="e">
        <f t="shared" si="9"/>
        <v>#VALUE!</v>
      </c>
    </row>
    <row r="639" spans="1:14" x14ac:dyDescent="0.3">
      <c r="A639" s="33">
        <v>624</v>
      </c>
      <c r="B639" s="33"/>
      <c r="C639" s="33"/>
      <c r="D639" s="33"/>
      <c r="E639" s="33"/>
      <c r="F639" s="33"/>
      <c r="G639" s="33"/>
      <c r="H639" s="33"/>
      <c r="I639" s="33"/>
      <c r="J639" s="33"/>
      <c r="K639" s="33"/>
      <c r="L639" s="33"/>
      <c r="M639" t="str">
        <f>IF(SUM(B639:L639)&gt;0,'Calulations '!V633,"N.A.")</f>
        <v>N.A.</v>
      </c>
      <c r="N639" s="26" t="e">
        <f t="shared" si="9"/>
        <v>#VALUE!</v>
      </c>
    </row>
    <row r="640" spans="1:14" x14ac:dyDescent="0.3">
      <c r="A640" s="33">
        <v>625</v>
      </c>
      <c r="B640" s="33"/>
      <c r="C640" s="33"/>
      <c r="D640" s="33"/>
      <c r="E640" s="33"/>
      <c r="F640" s="33"/>
      <c r="G640" s="33"/>
      <c r="H640" s="33"/>
      <c r="I640" s="33"/>
      <c r="J640" s="33"/>
      <c r="K640" s="33"/>
      <c r="L640" s="33"/>
      <c r="M640" t="str">
        <f>IF(SUM(B640:L640)&gt;0,'Calulations '!V634,"N.A.")</f>
        <v>N.A.</v>
      </c>
      <c r="N640" s="26" t="e">
        <f t="shared" si="9"/>
        <v>#VALUE!</v>
      </c>
    </row>
    <row r="641" spans="1:14" x14ac:dyDescent="0.3">
      <c r="A641" s="33">
        <v>626</v>
      </c>
      <c r="B641" s="33"/>
      <c r="C641" s="33"/>
      <c r="D641" s="33"/>
      <c r="E641" s="33"/>
      <c r="F641" s="33"/>
      <c r="G641" s="33"/>
      <c r="H641" s="33"/>
      <c r="I641" s="33"/>
      <c r="J641" s="33"/>
      <c r="K641" s="33"/>
      <c r="L641" s="33"/>
      <c r="M641" t="str">
        <f>IF(SUM(B641:L641)&gt;0,'Calulations '!V635,"N.A.")</f>
        <v>N.A.</v>
      </c>
      <c r="N641" s="26" t="e">
        <f t="shared" si="9"/>
        <v>#VALUE!</v>
      </c>
    </row>
    <row r="642" spans="1:14" x14ac:dyDescent="0.3">
      <c r="A642" s="33">
        <v>627</v>
      </c>
      <c r="B642" s="33"/>
      <c r="C642" s="33"/>
      <c r="D642" s="33"/>
      <c r="E642" s="33"/>
      <c r="F642" s="33"/>
      <c r="G642" s="33"/>
      <c r="H642" s="33"/>
      <c r="I642" s="33"/>
      <c r="J642" s="33"/>
      <c r="K642" s="33"/>
      <c r="L642" s="33"/>
      <c r="M642" t="str">
        <f>IF(SUM(B642:L642)&gt;0,'Calulations '!V636,"N.A.")</f>
        <v>N.A.</v>
      </c>
      <c r="N642" s="26" t="e">
        <f t="shared" si="9"/>
        <v>#VALUE!</v>
      </c>
    </row>
    <row r="643" spans="1:14" x14ac:dyDescent="0.3">
      <c r="A643" s="33">
        <v>628</v>
      </c>
      <c r="B643" s="33"/>
      <c r="C643" s="33"/>
      <c r="D643" s="33"/>
      <c r="E643" s="33"/>
      <c r="F643" s="33"/>
      <c r="G643" s="33"/>
      <c r="H643" s="33"/>
      <c r="I643" s="33"/>
      <c r="J643" s="33"/>
      <c r="K643" s="33"/>
      <c r="L643" s="33"/>
      <c r="M643" t="str">
        <f>IF(SUM(B643:L643)&gt;0,'Calulations '!V637,"N.A.")</f>
        <v>N.A.</v>
      </c>
      <c r="N643" s="26" t="e">
        <f t="shared" si="9"/>
        <v>#VALUE!</v>
      </c>
    </row>
    <row r="644" spans="1:14" x14ac:dyDescent="0.3">
      <c r="A644" s="33">
        <v>629</v>
      </c>
      <c r="B644" s="33"/>
      <c r="C644" s="33"/>
      <c r="D644" s="33"/>
      <c r="E644" s="33"/>
      <c r="F644" s="33"/>
      <c r="G644" s="33"/>
      <c r="H644" s="33"/>
      <c r="I644" s="33"/>
      <c r="J644" s="33"/>
      <c r="K644" s="33"/>
      <c r="L644" s="33"/>
      <c r="M644" t="str">
        <f>IF(SUM(B644:L644)&gt;0,'Calulations '!V638,"N.A.")</f>
        <v>N.A.</v>
      </c>
      <c r="N644" s="26" t="e">
        <f t="shared" si="9"/>
        <v>#VALUE!</v>
      </c>
    </row>
    <row r="645" spans="1:14" x14ac:dyDescent="0.3">
      <c r="A645" s="33">
        <v>630</v>
      </c>
      <c r="B645" s="33"/>
      <c r="C645" s="33"/>
      <c r="D645" s="33"/>
      <c r="E645" s="33"/>
      <c r="F645" s="33"/>
      <c r="G645" s="33"/>
      <c r="H645" s="33"/>
      <c r="I645" s="33"/>
      <c r="J645" s="33"/>
      <c r="K645" s="33"/>
      <c r="L645" s="33"/>
      <c r="M645" t="str">
        <f>IF(SUM(B645:L645)&gt;0,'Calulations '!V639,"N.A.")</f>
        <v>N.A.</v>
      </c>
      <c r="N645" s="26" t="e">
        <f t="shared" si="9"/>
        <v>#VALUE!</v>
      </c>
    </row>
    <row r="646" spans="1:14" x14ac:dyDescent="0.3">
      <c r="A646" s="33">
        <v>631</v>
      </c>
      <c r="B646" s="33"/>
      <c r="C646" s="33"/>
      <c r="D646" s="33"/>
      <c r="E646" s="33"/>
      <c r="F646" s="33"/>
      <c r="G646" s="33"/>
      <c r="H646" s="33"/>
      <c r="I646" s="33"/>
      <c r="J646" s="33"/>
      <c r="K646" s="33"/>
      <c r="L646" s="33"/>
      <c r="M646" t="str">
        <f>IF(SUM(B646:L646)&gt;0,'Calulations '!V640,"N.A.")</f>
        <v>N.A.</v>
      </c>
      <c r="N646" s="26" t="e">
        <f t="shared" si="9"/>
        <v>#VALUE!</v>
      </c>
    </row>
    <row r="647" spans="1:14" x14ac:dyDescent="0.3">
      <c r="A647" s="33">
        <v>632</v>
      </c>
      <c r="B647" s="33"/>
      <c r="C647" s="33"/>
      <c r="D647" s="33"/>
      <c r="E647" s="33"/>
      <c r="F647" s="33"/>
      <c r="G647" s="33"/>
      <c r="H647" s="33"/>
      <c r="I647" s="33"/>
      <c r="J647" s="33"/>
      <c r="K647" s="33"/>
      <c r="L647" s="33"/>
      <c r="M647" t="str">
        <f>IF(SUM(B647:L647)&gt;0,'Calulations '!V641,"N.A.")</f>
        <v>N.A.</v>
      </c>
      <c r="N647" s="26" t="e">
        <f t="shared" si="9"/>
        <v>#VALUE!</v>
      </c>
    </row>
    <row r="648" spans="1:14" x14ac:dyDescent="0.3">
      <c r="A648" s="33">
        <v>633</v>
      </c>
      <c r="B648" s="33"/>
      <c r="C648" s="33"/>
      <c r="D648" s="33"/>
      <c r="E648" s="33"/>
      <c r="F648" s="33"/>
      <c r="G648" s="33"/>
      <c r="H648" s="33"/>
      <c r="I648" s="33"/>
      <c r="J648" s="33"/>
      <c r="K648" s="33"/>
      <c r="L648" s="33"/>
      <c r="M648" t="str">
        <f>IF(SUM(B648:L648)&gt;0,'Calulations '!V642,"N.A.")</f>
        <v>N.A.</v>
      </c>
      <c r="N648" s="26" t="e">
        <f t="shared" si="9"/>
        <v>#VALUE!</v>
      </c>
    </row>
    <row r="649" spans="1:14" x14ac:dyDescent="0.3">
      <c r="A649" s="33">
        <v>634</v>
      </c>
      <c r="B649" s="33"/>
      <c r="C649" s="33"/>
      <c r="D649" s="33"/>
      <c r="E649" s="33"/>
      <c r="F649" s="33"/>
      <c r="G649" s="33"/>
      <c r="H649" s="33"/>
      <c r="I649" s="33"/>
      <c r="J649" s="33"/>
      <c r="K649" s="33"/>
      <c r="L649" s="33"/>
      <c r="M649" t="str">
        <f>IF(SUM(B649:L649)&gt;0,'Calulations '!V643,"N.A.")</f>
        <v>N.A.</v>
      </c>
      <c r="N649" s="26" t="e">
        <f t="shared" si="9"/>
        <v>#VALUE!</v>
      </c>
    </row>
    <row r="650" spans="1:14" x14ac:dyDescent="0.3">
      <c r="A650" s="33">
        <v>635</v>
      </c>
      <c r="B650" s="33"/>
      <c r="C650" s="33"/>
      <c r="D650" s="33"/>
      <c r="E650" s="33"/>
      <c r="F650" s="33"/>
      <c r="G650" s="33"/>
      <c r="H650" s="33"/>
      <c r="I650" s="33"/>
      <c r="J650" s="33"/>
      <c r="K650" s="33"/>
      <c r="L650" s="33"/>
      <c r="M650" t="str">
        <f>IF(SUM(B650:L650)&gt;0,'Calulations '!V644,"N.A.")</f>
        <v>N.A.</v>
      </c>
      <c r="N650" s="26" t="e">
        <f t="shared" si="9"/>
        <v>#VALUE!</v>
      </c>
    </row>
    <row r="651" spans="1:14" x14ac:dyDescent="0.3">
      <c r="A651" s="33">
        <v>636</v>
      </c>
      <c r="B651" s="33"/>
      <c r="C651" s="33"/>
      <c r="D651" s="33"/>
      <c r="E651" s="33"/>
      <c r="F651" s="33"/>
      <c r="G651" s="33"/>
      <c r="H651" s="33"/>
      <c r="I651" s="33"/>
      <c r="J651" s="33"/>
      <c r="K651" s="33"/>
      <c r="L651" s="33"/>
      <c r="M651" t="str">
        <f>IF(SUM(B651:L651)&gt;0,'Calulations '!V645,"N.A.")</f>
        <v>N.A.</v>
      </c>
      <c r="N651" s="26" t="e">
        <f t="shared" si="9"/>
        <v>#VALUE!</v>
      </c>
    </row>
    <row r="652" spans="1:14" x14ac:dyDescent="0.3">
      <c r="A652" s="33">
        <v>637</v>
      </c>
      <c r="B652" s="33"/>
      <c r="C652" s="33"/>
      <c r="D652" s="33"/>
      <c r="E652" s="33"/>
      <c r="F652" s="33"/>
      <c r="G652" s="33"/>
      <c r="H652" s="33"/>
      <c r="I652" s="33"/>
      <c r="J652" s="33"/>
      <c r="K652" s="33"/>
      <c r="L652" s="33"/>
      <c r="M652" t="str">
        <f>IF(SUM(B652:L652)&gt;0,'Calulations '!V646,"N.A.")</f>
        <v>N.A.</v>
      </c>
      <c r="N652" s="26" t="e">
        <f t="shared" si="9"/>
        <v>#VALUE!</v>
      </c>
    </row>
    <row r="653" spans="1:14" x14ac:dyDescent="0.3">
      <c r="A653" s="33">
        <v>638</v>
      </c>
      <c r="B653" s="33"/>
      <c r="C653" s="33"/>
      <c r="D653" s="33"/>
      <c r="E653" s="33"/>
      <c r="F653" s="33"/>
      <c r="G653" s="33"/>
      <c r="H653" s="33"/>
      <c r="I653" s="33"/>
      <c r="J653" s="33"/>
      <c r="K653" s="33"/>
      <c r="L653" s="33"/>
      <c r="M653" t="str">
        <f>IF(SUM(B653:L653)&gt;0,'Calulations '!V647,"N.A.")</f>
        <v>N.A.</v>
      </c>
      <c r="N653" s="26" t="e">
        <f t="shared" si="9"/>
        <v>#VALUE!</v>
      </c>
    </row>
    <row r="654" spans="1:14" x14ac:dyDescent="0.3">
      <c r="A654" s="33">
        <v>639</v>
      </c>
      <c r="B654" s="33"/>
      <c r="C654" s="33"/>
      <c r="D654" s="33"/>
      <c r="E654" s="33"/>
      <c r="F654" s="33"/>
      <c r="G654" s="33"/>
      <c r="H654" s="33"/>
      <c r="I654" s="33"/>
      <c r="J654" s="33"/>
      <c r="K654" s="33"/>
      <c r="L654" s="33"/>
      <c r="M654" t="str">
        <f>IF(SUM(B654:L654)&gt;0,'Calulations '!V648,"N.A.")</f>
        <v>N.A.</v>
      </c>
      <c r="N654" s="26" t="e">
        <f t="shared" si="9"/>
        <v>#VALUE!</v>
      </c>
    </row>
    <row r="655" spans="1:14" x14ac:dyDescent="0.3">
      <c r="A655" s="33">
        <v>640</v>
      </c>
      <c r="B655" s="33"/>
      <c r="C655" s="33"/>
      <c r="D655" s="33"/>
      <c r="E655" s="33"/>
      <c r="F655" s="33"/>
      <c r="G655" s="33"/>
      <c r="H655" s="33"/>
      <c r="I655" s="33"/>
      <c r="J655" s="33"/>
      <c r="K655" s="33"/>
      <c r="L655" s="33"/>
      <c r="M655" t="str">
        <f>IF(SUM(B655:L655)&gt;0,'Calulations '!V649,"N.A.")</f>
        <v>N.A.</v>
      </c>
      <c r="N655" s="26" t="e">
        <f t="shared" si="9"/>
        <v>#VALUE!</v>
      </c>
    </row>
    <row r="656" spans="1:14" x14ac:dyDescent="0.3">
      <c r="A656" s="33">
        <v>641</v>
      </c>
      <c r="B656" s="33"/>
      <c r="C656" s="33"/>
      <c r="D656" s="33"/>
      <c r="E656" s="33"/>
      <c r="F656" s="33"/>
      <c r="G656" s="33"/>
      <c r="H656" s="33"/>
      <c r="I656" s="33"/>
      <c r="J656" s="33"/>
      <c r="K656" s="33"/>
      <c r="L656" s="33"/>
      <c r="M656" t="str">
        <f>IF(SUM(B656:L656)&gt;0,'Calulations '!V650,"N.A.")</f>
        <v>N.A.</v>
      </c>
      <c r="N656" s="26" t="e">
        <f t="shared" si="9"/>
        <v>#VALUE!</v>
      </c>
    </row>
    <row r="657" spans="1:14" x14ac:dyDescent="0.3">
      <c r="A657" s="33">
        <v>642</v>
      </c>
      <c r="B657" s="33"/>
      <c r="C657" s="33"/>
      <c r="D657" s="33"/>
      <c r="E657" s="33"/>
      <c r="F657" s="33"/>
      <c r="G657" s="33"/>
      <c r="H657" s="33"/>
      <c r="I657" s="33"/>
      <c r="J657" s="33"/>
      <c r="K657" s="33"/>
      <c r="L657" s="33"/>
      <c r="M657" t="str">
        <f>IF(SUM(B657:L657)&gt;0,'Calulations '!V651,"N.A.")</f>
        <v>N.A.</v>
      </c>
      <c r="N657" s="26" t="e">
        <f t="shared" ref="N657:N720" si="10">IF($C$13&gt;0.1,100-((_xlfn.NORM.DIST($C$13,M657,0.1327057,TRUE))*100),"N.A.")</f>
        <v>#VALUE!</v>
      </c>
    </row>
    <row r="658" spans="1:14" x14ac:dyDescent="0.3">
      <c r="A658" s="33">
        <v>643</v>
      </c>
      <c r="B658" s="33"/>
      <c r="C658" s="33"/>
      <c r="D658" s="33"/>
      <c r="E658" s="33"/>
      <c r="F658" s="33"/>
      <c r="G658" s="33"/>
      <c r="H658" s="33"/>
      <c r="I658" s="33"/>
      <c r="J658" s="33"/>
      <c r="K658" s="33"/>
      <c r="L658" s="33"/>
      <c r="M658" t="str">
        <f>IF(SUM(B658:L658)&gt;0,'Calulations '!V652,"N.A.")</f>
        <v>N.A.</v>
      </c>
      <c r="N658" s="26" t="e">
        <f t="shared" si="10"/>
        <v>#VALUE!</v>
      </c>
    </row>
    <row r="659" spans="1:14" x14ac:dyDescent="0.3">
      <c r="A659" s="33">
        <v>644</v>
      </c>
      <c r="B659" s="33"/>
      <c r="C659" s="33"/>
      <c r="D659" s="33"/>
      <c r="E659" s="33"/>
      <c r="F659" s="33"/>
      <c r="G659" s="33"/>
      <c r="H659" s="33"/>
      <c r="I659" s="33"/>
      <c r="J659" s="33"/>
      <c r="K659" s="33"/>
      <c r="L659" s="33"/>
      <c r="M659" t="str">
        <f>IF(SUM(B659:L659)&gt;0,'Calulations '!V653,"N.A.")</f>
        <v>N.A.</v>
      </c>
      <c r="N659" s="26" t="e">
        <f t="shared" si="10"/>
        <v>#VALUE!</v>
      </c>
    </row>
    <row r="660" spans="1:14" x14ac:dyDescent="0.3">
      <c r="A660" s="33">
        <v>645</v>
      </c>
      <c r="B660" s="33"/>
      <c r="C660" s="33"/>
      <c r="D660" s="33"/>
      <c r="E660" s="33"/>
      <c r="F660" s="33"/>
      <c r="G660" s="33"/>
      <c r="H660" s="33"/>
      <c r="I660" s="33"/>
      <c r="J660" s="33"/>
      <c r="K660" s="33"/>
      <c r="L660" s="33"/>
      <c r="M660" t="str">
        <f>IF(SUM(B660:L660)&gt;0,'Calulations '!V654,"N.A.")</f>
        <v>N.A.</v>
      </c>
      <c r="N660" s="26" t="e">
        <f t="shared" si="10"/>
        <v>#VALUE!</v>
      </c>
    </row>
    <row r="661" spans="1:14" x14ac:dyDescent="0.3">
      <c r="A661" s="33">
        <v>646</v>
      </c>
      <c r="B661" s="33"/>
      <c r="C661" s="33"/>
      <c r="D661" s="33"/>
      <c r="E661" s="33"/>
      <c r="F661" s="33"/>
      <c r="G661" s="33"/>
      <c r="H661" s="33"/>
      <c r="I661" s="33"/>
      <c r="J661" s="33"/>
      <c r="K661" s="33"/>
      <c r="L661" s="33"/>
      <c r="M661" t="str">
        <f>IF(SUM(B661:L661)&gt;0,'Calulations '!V655,"N.A.")</f>
        <v>N.A.</v>
      </c>
      <c r="N661" s="26" t="e">
        <f t="shared" si="10"/>
        <v>#VALUE!</v>
      </c>
    </row>
    <row r="662" spans="1:14" x14ac:dyDescent="0.3">
      <c r="A662" s="33">
        <v>647</v>
      </c>
      <c r="B662" s="33"/>
      <c r="C662" s="33"/>
      <c r="D662" s="33"/>
      <c r="E662" s="33"/>
      <c r="F662" s="33"/>
      <c r="G662" s="33"/>
      <c r="H662" s="33"/>
      <c r="I662" s="33"/>
      <c r="J662" s="33"/>
      <c r="K662" s="33"/>
      <c r="L662" s="33"/>
      <c r="M662" t="str">
        <f>IF(SUM(B662:L662)&gt;0,'Calulations '!V656,"N.A.")</f>
        <v>N.A.</v>
      </c>
      <c r="N662" s="26" t="e">
        <f t="shared" si="10"/>
        <v>#VALUE!</v>
      </c>
    </row>
    <row r="663" spans="1:14" x14ac:dyDescent="0.3">
      <c r="A663" s="33">
        <v>648</v>
      </c>
      <c r="B663" s="33"/>
      <c r="C663" s="33"/>
      <c r="D663" s="33"/>
      <c r="E663" s="33"/>
      <c r="F663" s="33"/>
      <c r="G663" s="33"/>
      <c r="H663" s="33"/>
      <c r="I663" s="33"/>
      <c r="J663" s="33"/>
      <c r="K663" s="33"/>
      <c r="L663" s="33"/>
      <c r="M663" t="str">
        <f>IF(SUM(B663:L663)&gt;0,'Calulations '!V657,"N.A.")</f>
        <v>N.A.</v>
      </c>
      <c r="N663" s="26" t="e">
        <f t="shared" si="10"/>
        <v>#VALUE!</v>
      </c>
    </row>
    <row r="664" spans="1:14" x14ac:dyDescent="0.3">
      <c r="A664" s="33">
        <v>649</v>
      </c>
      <c r="B664" s="33"/>
      <c r="C664" s="33"/>
      <c r="D664" s="33"/>
      <c r="E664" s="33"/>
      <c r="F664" s="33"/>
      <c r="G664" s="33"/>
      <c r="H664" s="33"/>
      <c r="I664" s="33"/>
      <c r="J664" s="33"/>
      <c r="K664" s="33"/>
      <c r="L664" s="33"/>
      <c r="M664" t="str">
        <f>IF(SUM(B664:L664)&gt;0,'Calulations '!V658,"N.A.")</f>
        <v>N.A.</v>
      </c>
      <c r="N664" s="26" t="e">
        <f t="shared" si="10"/>
        <v>#VALUE!</v>
      </c>
    </row>
    <row r="665" spans="1:14" x14ac:dyDescent="0.3">
      <c r="A665" s="33">
        <v>650</v>
      </c>
      <c r="B665" s="33"/>
      <c r="C665" s="33"/>
      <c r="D665" s="33"/>
      <c r="E665" s="33"/>
      <c r="F665" s="33"/>
      <c r="G665" s="33"/>
      <c r="H665" s="33"/>
      <c r="I665" s="33"/>
      <c r="J665" s="33"/>
      <c r="K665" s="33"/>
      <c r="L665" s="33"/>
      <c r="M665" t="str">
        <f>IF(SUM(B665:L665)&gt;0,'Calulations '!V659,"N.A.")</f>
        <v>N.A.</v>
      </c>
      <c r="N665" s="26" t="e">
        <f t="shared" si="10"/>
        <v>#VALUE!</v>
      </c>
    </row>
    <row r="666" spans="1:14" x14ac:dyDescent="0.3">
      <c r="A666" s="33">
        <v>651</v>
      </c>
      <c r="B666" s="33"/>
      <c r="C666" s="33"/>
      <c r="D666" s="33"/>
      <c r="E666" s="33"/>
      <c r="F666" s="33"/>
      <c r="G666" s="33"/>
      <c r="H666" s="33"/>
      <c r="I666" s="33"/>
      <c r="J666" s="33"/>
      <c r="K666" s="33"/>
      <c r="L666" s="33"/>
      <c r="M666" t="str">
        <f>IF(SUM(B666:L666)&gt;0,'Calulations '!V660,"N.A.")</f>
        <v>N.A.</v>
      </c>
      <c r="N666" s="26" t="e">
        <f t="shared" si="10"/>
        <v>#VALUE!</v>
      </c>
    </row>
    <row r="667" spans="1:14" x14ac:dyDescent="0.3">
      <c r="A667" s="33">
        <v>652</v>
      </c>
      <c r="B667" s="33"/>
      <c r="C667" s="33"/>
      <c r="D667" s="33"/>
      <c r="E667" s="33"/>
      <c r="F667" s="33"/>
      <c r="G667" s="33"/>
      <c r="H667" s="33"/>
      <c r="I667" s="33"/>
      <c r="J667" s="33"/>
      <c r="K667" s="33"/>
      <c r="L667" s="33"/>
      <c r="M667" t="str">
        <f>IF(SUM(B667:L667)&gt;0,'Calulations '!V661,"N.A.")</f>
        <v>N.A.</v>
      </c>
      <c r="N667" s="26" t="e">
        <f t="shared" si="10"/>
        <v>#VALUE!</v>
      </c>
    </row>
    <row r="668" spans="1:14" x14ac:dyDescent="0.3">
      <c r="A668" s="33">
        <v>653</v>
      </c>
      <c r="B668" s="33"/>
      <c r="C668" s="33"/>
      <c r="D668" s="33"/>
      <c r="E668" s="33"/>
      <c r="F668" s="33"/>
      <c r="G668" s="33"/>
      <c r="H668" s="33"/>
      <c r="I668" s="33"/>
      <c r="J668" s="33"/>
      <c r="K668" s="33"/>
      <c r="L668" s="33"/>
      <c r="M668" t="str">
        <f>IF(SUM(B668:L668)&gt;0,'Calulations '!V662,"N.A.")</f>
        <v>N.A.</v>
      </c>
      <c r="N668" s="26" t="e">
        <f t="shared" si="10"/>
        <v>#VALUE!</v>
      </c>
    </row>
    <row r="669" spans="1:14" x14ac:dyDescent="0.3">
      <c r="A669" s="33">
        <v>654</v>
      </c>
      <c r="B669" s="33"/>
      <c r="C669" s="33"/>
      <c r="D669" s="33"/>
      <c r="E669" s="33"/>
      <c r="F669" s="33"/>
      <c r="G669" s="33"/>
      <c r="H669" s="33"/>
      <c r="I669" s="33"/>
      <c r="J669" s="33"/>
      <c r="K669" s="33"/>
      <c r="L669" s="33"/>
      <c r="M669" t="str">
        <f>IF(SUM(B669:L669)&gt;0,'Calulations '!V663,"N.A.")</f>
        <v>N.A.</v>
      </c>
      <c r="N669" s="26" t="e">
        <f t="shared" si="10"/>
        <v>#VALUE!</v>
      </c>
    </row>
    <row r="670" spans="1:14" x14ac:dyDescent="0.3">
      <c r="A670" s="33">
        <v>655</v>
      </c>
      <c r="B670" s="33"/>
      <c r="C670" s="33"/>
      <c r="D670" s="33"/>
      <c r="E670" s="33"/>
      <c r="F670" s="33"/>
      <c r="G670" s="33"/>
      <c r="H670" s="33"/>
      <c r="I670" s="33"/>
      <c r="J670" s="33"/>
      <c r="K670" s="33"/>
      <c r="L670" s="33"/>
      <c r="M670" t="str">
        <f>IF(SUM(B670:L670)&gt;0,'Calulations '!V664,"N.A.")</f>
        <v>N.A.</v>
      </c>
      <c r="N670" s="26" t="e">
        <f t="shared" si="10"/>
        <v>#VALUE!</v>
      </c>
    </row>
    <row r="671" spans="1:14" x14ac:dyDescent="0.3">
      <c r="A671" s="33">
        <v>656</v>
      </c>
      <c r="B671" s="33"/>
      <c r="C671" s="33"/>
      <c r="D671" s="33"/>
      <c r="E671" s="33"/>
      <c r="F671" s="33"/>
      <c r="G671" s="33"/>
      <c r="H671" s="33"/>
      <c r="I671" s="33"/>
      <c r="J671" s="33"/>
      <c r="K671" s="33"/>
      <c r="L671" s="33"/>
      <c r="M671" t="str">
        <f>IF(SUM(B671:L671)&gt;0,'Calulations '!V665,"N.A.")</f>
        <v>N.A.</v>
      </c>
      <c r="N671" s="26" t="e">
        <f t="shared" si="10"/>
        <v>#VALUE!</v>
      </c>
    </row>
    <row r="672" spans="1:14" x14ac:dyDescent="0.3">
      <c r="A672" s="33">
        <v>657</v>
      </c>
      <c r="B672" s="33"/>
      <c r="C672" s="33"/>
      <c r="D672" s="33"/>
      <c r="E672" s="33"/>
      <c r="F672" s="33"/>
      <c r="G672" s="33"/>
      <c r="H672" s="33"/>
      <c r="I672" s="33"/>
      <c r="J672" s="33"/>
      <c r="K672" s="33"/>
      <c r="L672" s="33"/>
      <c r="M672" t="str">
        <f>IF(SUM(B672:L672)&gt;0,'Calulations '!V666,"N.A.")</f>
        <v>N.A.</v>
      </c>
      <c r="N672" s="26" t="e">
        <f t="shared" si="10"/>
        <v>#VALUE!</v>
      </c>
    </row>
    <row r="673" spans="1:14" x14ac:dyDescent="0.3">
      <c r="A673" s="33">
        <v>658</v>
      </c>
      <c r="B673" s="33"/>
      <c r="C673" s="33"/>
      <c r="D673" s="33"/>
      <c r="E673" s="33"/>
      <c r="F673" s="33"/>
      <c r="G673" s="33"/>
      <c r="H673" s="33"/>
      <c r="I673" s="33"/>
      <c r="J673" s="33"/>
      <c r="K673" s="33"/>
      <c r="L673" s="33"/>
      <c r="M673" t="str">
        <f>IF(SUM(B673:L673)&gt;0,'Calulations '!V667,"N.A.")</f>
        <v>N.A.</v>
      </c>
      <c r="N673" s="26" t="e">
        <f t="shared" si="10"/>
        <v>#VALUE!</v>
      </c>
    </row>
    <row r="674" spans="1:14" x14ac:dyDescent="0.3">
      <c r="A674" s="33">
        <v>659</v>
      </c>
      <c r="B674" s="33"/>
      <c r="C674" s="33"/>
      <c r="D674" s="33"/>
      <c r="E674" s="33"/>
      <c r="F674" s="33"/>
      <c r="G674" s="33"/>
      <c r="H674" s="33"/>
      <c r="I674" s="33"/>
      <c r="J674" s="33"/>
      <c r="K674" s="33"/>
      <c r="L674" s="33"/>
      <c r="M674" t="str">
        <f>IF(SUM(B674:L674)&gt;0,'Calulations '!V668,"N.A.")</f>
        <v>N.A.</v>
      </c>
      <c r="N674" s="26" t="e">
        <f t="shared" si="10"/>
        <v>#VALUE!</v>
      </c>
    </row>
    <row r="675" spans="1:14" x14ac:dyDescent="0.3">
      <c r="A675" s="33">
        <v>660</v>
      </c>
      <c r="B675" s="33"/>
      <c r="C675" s="33"/>
      <c r="D675" s="33"/>
      <c r="E675" s="33"/>
      <c r="F675" s="33"/>
      <c r="G675" s="33"/>
      <c r="H675" s="33"/>
      <c r="I675" s="33"/>
      <c r="J675" s="33"/>
      <c r="K675" s="33"/>
      <c r="L675" s="33"/>
      <c r="M675" t="str">
        <f>IF(SUM(B675:L675)&gt;0,'Calulations '!V669,"N.A.")</f>
        <v>N.A.</v>
      </c>
      <c r="N675" s="26" t="e">
        <f t="shared" si="10"/>
        <v>#VALUE!</v>
      </c>
    </row>
    <row r="676" spans="1:14" x14ac:dyDescent="0.3">
      <c r="A676" s="33">
        <v>661</v>
      </c>
      <c r="B676" s="33"/>
      <c r="C676" s="33"/>
      <c r="D676" s="33"/>
      <c r="E676" s="33"/>
      <c r="F676" s="33"/>
      <c r="G676" s="33"/>
      <c r="H676" s="33"/>
      <c r="I676" s="33"/>
      <c r="J676" s="33"/>
      <c r="K676" s="33"/>
      <c r="L676" s="33"/>
      <c r="M676" t="str">
        <f>IF(SUM(B676:L676)&gt;0,'Calulations '!V670,"N.A.")</f>
        <v>N.A.</v>
      </c>
      <c r="N676" s="26" t="e">
        <f t="shared" si="10"/>
        <v>#VALUE!</v>
      </c>
    </row>
    <row r="677" spans="1:14" x14ac:dyDescent="0.3">
      <c r="A677" s="33">
        <v>662</v>
      </c>
      <c r="B677" s="33"/>
      <c r="C677" s="33"/>
      <c r="D677" s="33"/>
      <c r="E677" s="33"/>
      <c r="F677" s="33"/>
      <c r="G677" s="33"/>
      <c r="H677" s="33"/>
      <c r="I677" s="33"/>
      <c r="J677" s="33"/>
      <c r="K677" s="33"/>
      <c r="L677" s="33"/>
      <c r="M677" t="str">
        <f>IF(SUM(B677:L677)&gt;0,'Calulations '!V671,"N.A.")</f>
        <v>N.A.</v>
      </c>
      <c r="N677" s="26" t="e">
        <f t="shared" si="10"/>
        <v>#VALUE!</v>
      </c>
    </row>
    <row r="678" spans="1:14" x14ac:dyDescent="0.3">
      <c r="A678" s="33">
        <v>663</v>
      </c>
      <c r="B678" s="33"/>
      <c r="C678" s="33"/>
      <c r="D678" s="33"/>
      <c r="E678" s="33"/>
      <c r="F678" s="33"/>
      <c r="G678" s="33"/>
      <c r="H678" s="33"/>
      <c r="I678" s="33"/>
      <c r="J678" s="33"/>
      <c r="K678" s="33"/>
      <c r="L678" s="33"/>
      <c r="M678" t="str">
        <f>IF(SUM(B678:L678)&gt;0,'Calulations '!V672,"N.A.")</f>
        <v>N.A.</v>
      </c>
      <c r="N678" s="26" t="e">
        <f t="shared" si="10"/>
        <v>#VALUE!</v>
      </c>
    </row>
    <row r="679" spans="1:14" x14ac:dyDescent="0.3">
      <c r="A679" s="33">
        <v>664</v>
      </c>
      <c r="B679" s="33"/>
      <c r="C679" s="33"/>
      <c r="D679" s="33"/>
      <c r="E679" s="33"/>
      <c r="F679" s="33"/>
      <c r="G679" s="33"/>
      <c r="H679" s="33"/>
      <c r="I679" s="33"/>
      <c r="J679" s="33"/>
      <c r="K679" s="33"/>
      <c r="L679" s="33"/>
      <c r="M679" t="str">
        <f>IF(SUM(B679:L679)&gt;0,'Calulations '!V673,"N.A.")</f>
        <v>N.A.</v>
      </c>
      <c r="N679" s="26" t="e">
        <f t="shared" si="10"/>
        <v>#VALUE!</v>
      </c>
    </row>
    <row r="680" spans="1:14" x14ac:dyDescent="0.3">
      <c r="A680" s="33">
        <v>665</v>
      </c>
      <c r="B680" s="33"/>
      <c r="C680" s="33"/>
      <c r="D680" s="33"/>
      <c r="E680" s="33"/>
      <c r="F680" s="33"/>
      <c r="G680" s="33"/>
      <c r="H680" s="33"/>
      <c r="I680" s="33"/>
      <c r="J680" s="33"/>
      <c r="K680" s="33"/>
      <c r="L680" s="33"/>
      <c r="M680" t="str">
        <f>IF(SUM(B680:L680)&gt;0,'Calulations '!V674,"N.A.")</f>
        <v>N.A.</v>
      </c>
      <c r="N680" s="26" t="e">
        <f t="shared" si="10"/>
        <v>#VALUE!</v>
      </c>
    </row>
    <row r="681" spans="1:14" x14ac:dyDescent="0.3">
      <c r="A681" s="33">
        <v>666</v>
      </c>
      <c r="B681" s="33"/>
      <c r="C681" s="33"/>
      <c r="D681" s="33"/>
      <c r="E681" s="33"/>
      <c r="F681" s="33"/>
      <c r="G681" s="33"/>
      <c r="H681" s="33"/>
      <c r="I681" s="33"/>
      <c r="J681" s="33"/>
      <c r="K681" s="33"/>
      <c r="L681" s="33"/>
      <c r="M681" t="str">
        <f>IF(SUM(B681:L681)&gt;0,'Calulations '!V675,"N.A.")</f>
        <v>N.A.</v>
      </c>
      <c r="N681" s="26" t="e">
        <f t="shared" si="10"/>
        <v>#VALUE!</v>
      </c>
    </row>
    <row r="682" spans="1:14" x14ac:dyDescent="0.3">
      <c r="A682" s="33">
        <v>667</v>
      </c>
      <c r="B682" s="33"/>
      <c r="C682" s="33"/>
      <c r="D682" s="33"/>
      <c r="E682" s="33"/>
      <c r="F682" s="33"/>
      <c r="G682" s="33"/>
      <c r="H682" s="33"/>
      <c r="I682" s="33"/>
      <c r="J682" s="33"/>
      <c r="K682" s="33"/>
      <c r="L682" s="33"/>
      <c r="M682" t="str">
        <f>IF(SUM(B682:L682)&gt;0,'Calulations '!V676,"N.A.")</f>
        <v>N.A.</v>
      </c>
      <c r="N682" s="26" t="e">
        <f t="shared" si="10"/>
        <v>#VALUE!</v>
      </c>
    </row>
    <row r="683" spans="1:14" x14ac:dyDescent="0.3">
      <c r="A683" s="33">
        <v>668</v>
      </c>
      <c r="B683" s="33"/>
      <c r="C683" s="33"/>
      <c r="D683" s="33"/>
      <c r="E683" s="33"/>
      <c r="F683" s="33"/>
      <c r="G683" s="33"/>
      <c r="H683" s="33"/>
      <c r="I683" s="33"/>
      <c r="J683" s="33"/>
      <c r="K683" s="33"/>
      <c r="L683" s="33"/>
      <c r="M683" t="str">
        <f>IF(SUM(B683:L683)&gt;0,'Calulations '!V677,"N.A.")</f>
        <v>N.A.</v>
      </c>
      <c r="N683" s="26" t="e">
        <f t="shared" si="10"/>
        <v>#VALUE!</v>
      </c>
    </row>
    <row r="684" spans="1:14" x14ac:dyDescent="0.3">
      <c r="A684" s="33">
        <v>669</v>
      </c>
      <c r="B684" s="33"/>
      <c r="C684" s="33"/>
      <c r="D684" s="33"/>
      <c r="E684" s="33"/>
      <c r="F684" s="33"/>
      <c r="G684" s="33"/>
      <c r="H684" s="33"/>
      <c r="I684" s="33"/>
      <c r="J684" s="33"/>
      <c r="K684" s="33"/>
      <c r="L684" s="33"/>
      <c r="M684" t="str">
        <f>IF(SUM(B684:L684)&gt;0,'Calulations '!V678,"N.A.")</f>
        <v>N.A.</v>
      </c>
      <c r="N684" s="26" t="e">
        <f t="shared" si="10"/>
        <v>#VALUE!</v>
      </c>
    </row>
    <row r="685" spans="1:14" x14ac:dyDescent="0.3">
      <c r="A685" s="33">
        <v>670</v>
      </c>
      <c r="B685" s="33"/>
      <c r="C685" s="33"/>
      <c r="D685" s="33"/>
      <c r="E685" s="33"/>
      <c r="F685" s="33"/>
      <c r="G685" s="33"/>
      <c r="H685" s="33"/>
      <c r="I685" s="33"/>
      <c r="J685" s="33"/>
      <c r="K685" s="33"/>
      <c r="L685" s="33"/>
      <c r="M685" t="str">
        <f>IF(SUM(B685:L685)&gt;0,'Calulations '!V679,"N.A.")</f>
        <v>N.A.</v>
      </c>
      <c r="N685" s="26" t="e">
        <f t="shared" si="10"/>
        <v>#VALUE!</v>
      </c>
    </row>
    <row r="686" spans="1:14" x14ac:dyDescent="0.3">
      <c r="A686" s="33">
        <v>671</v>
      </c>
      <c r="B686" s="33"/>
      <c r="C686" s="33"/>
      <c r="D686" s="33"/>
      <c r="E686" s="33"/>
      <c r="F686" s="33"/>
      <c r="G686" s="33"/>
      <c r="H686" s="33"/>
      <c r="I686" s="33"/>
      <c r="J686" s="33"/>
      <c r="K686" s="33"/>
      <c r="L686" s="33"/>
      <c r="M686" t="str">
        <f>IF(SUM(B686:L686)&gt;0,'Calulations '!V680,"N.A.")</f>
        <v>N.A.</v>
      </c>
      <c r="N686" s="26" t="e">
        <f t="shared" si="10"/>
        <v>#VALUE!</v>
      </c>
    </row>
    <row r="687" spans="1:14" x14ac:dyDescent="0.3">
      <c r="A687" s="33">
        <v>672</v>
      </c>
      <c r="B687" s="33"/>
      <c r="C687" s="33"/>
      <c r="D687" s="33"/>
      <c r="E687" s="33"/>
      <c r="F687" s="33"/>
      <c r="G687" s="33"/>
      <c r="H687" s="33"/>
      <c r="I687" s="33"/>
      <c r="J687" s="33"/>
      <c r="K687" s="33"/>
      <c r="L687" s="33"/>
      <c r="M687" t="str">
        <f>IF(SUM(B687:L687)&gt;0,'Calulations '!V681,"N.A.")</f>
        <v>N.A.</v>
      </c>
      <c r="N687" s="26" t="e">
        <f t="shared" si="10"/>
        <v>#VALUE!</v>
      </c>
    </row>
    <row r="688" spans="1:14" x14ac:dyDescent="0.3">
      <c r="A688" s="33">
        <v>673</v>
      </c>
      <c r="B688" s="33"/>
      <c r="C688" s="33"/>
      <c r="D688" s="33"/>
      <c r="E688" s="33"/>
      <c r="F688" s="33"/>
      <c r="G688" s="33"/>
      <c r="H688" s="33"/>
      <c r="I688" s="33"/>
      <c r="J688" s="33"/>
      <c r="K688" s="33"/>
      <c r="L688" s="33"/>
      <c r="M688" t="str">
        <f>IF(SUM(B688:L688)&gt;0,'Calulations '!V682,"N.A.")</f>
        <v>N.A.</v>
      </c>
      <c r="N688" s="26" t="e">
        <f t="shared" si="10"/>
        <v>#VALUE!</v>
      </c>
    </row>
    <row r="689" spans="1:14" x14ac:dyDescent="0.3">
      <c r="A689" s="33">
        <v>674</v>
      </c>
      <c r="B689" s="33"/>
      <c r="C689" s="33"/>
      <c r="D689" s="33"/>
      <c r="E689" s="33"/>
      <c r="F689" s="33"/>
      <c r="G689" s="33"/>
      <c r="H689" s="33"/>
      <c r="I689" s="33"/>
      <c r="J689" s="33"/>
      <c r="K689" s="33"/>
      <c r="L689" s="33"/>
      <c r="M689" t="str">
        <f>IF(SUM(B689:L689)&gt;0,'Calulations '!V683,"N.A.")</f>
        <v>N.A.</v>
      </c>
      <c r="N689" s="26" t="e">
        <f t="shared" si="10"/>
        <v>#VALUE!</v>
      </c>
    </row>
    <row r="690" spans="1:14" x14ac:dyDescent="0.3">
      <c r="A690" s="33">
        <v>675</v>
      </c>
      <c r="B690" s="33"/>
      <c r="C690" s="33"/>
      <c r="D690" s="33"/>
      <c r="E690" s="33"/>
      <c r="F690" s="33"/>
      <c r="G690" s="33"/>
      <c r="H690" s="33"/>
      <c r="I690" s="33"/>
      <c r="J690" s="33"/>
      <c r="K690" s="33"/>
      <c r="L690" s="33"/>
      <c r="M690" t="str">
        <f>IF(SUM(B690:L690)&gt;0,'Calulations '!V684,"N.A.")</f>
        <v>N.A.</v>
      </c>
      <c r="N690" s="26" t="e">
        <f t="shared" si="10"/>
        <v>#VALUE!</v>
      </c>
    </row>
    <row r="691" spans="1:14" x14ac:dyDescent="0.3">
      <c r="A691" s="33">
        <v>676</v>
      </c>
      <c r="B691" s="33"/>
      <c r="C691" s="33"/>
      <c r="D691" s="33"/>
      <c r="E691" s="33"/>
      <c r="F691" s="33"/>
      <c r="G691" s="33"/>
      <c r="H691" s="33"/>
      <c r="I691" s="33"/>
      <c r="J691" s="33"/>
      <c r="K691" s="33"/>
      <c r="L691" s="33"/>
      <c r="M691" t="str">
        <f>IF(SUM(B691:L691)&gt;0,'Calulations '!V685,"N.A.")</f>
        <v>N.A.</v>
      </c>
      <c r="N691" s="26" t="e">
        <f t="shared" si="10"/>
        <v>#VALUE!</v>
      </c>
    </row>
    <row r="692" spans="1:14" x14ac:dyDescent="0.3">
      <c r="A692" s="33">
        <v>677</v>
      </c>
      <c r="B692" s="33"/>
      <c r="C692" s="33"/>
      <c r="D692" s="33"/>
      <c r="E692" s="33"/>
      <c r="F692" s="33"/>
      <c r="G692" s="33"/>
      <c r="H692" s="33"/>
      <c r="I692" s="33"/>
      <c r="J692" s="33"/>
      <c r="K692" s="33"/>
      <c r="L692" s="33"/>
      <c r="M692" t="str">
        <f>IF(SUM(B692:L692)&gt;0,'Calulations '!V686,"N.A.")</f>
        <v>N.A.</v>
      </c>
      <c r="N692" s="26" t="e">
        <f t="shared" si="10"/>
        <v>#VALUE!</v>
      </c>
    </row>
    <row r="693" spans="1:14" x14ac:dyDescent="0.3">
      <c r="A693" s="33">
        <v>678</v>
      </c>
      <c r="B693" s="33"/>
      <c r="C693" s="33"/>
      <c r="D693" s="33"/>
      <c r="E693" s="33"/>
      <c r="F693" s="33"/>
      <c r="G693" s="33"/>
      <c r="H693" s="33"/>
      <c r="I693" s="33"/>
      <c r="J693" s="33"/>
      <c r="K693" s="33"/>
      <c r="L693" s="33"/>
      <c r="M693" t="str">
        <f>IF(SUM(B693:L693)&gt;0,'Calulations '!V687,"N.A.")</f>
        <v>N.A.</v>
      </c>
      <c r="N693" s="26" t="e">
        <f t="shared" si="10"/>
        <v>#VALUE!</v>
      </c>
    </row>
    <row r="694" spans="1:14" x14ac:dyDescent="0.3">
      <c r="A694" s="33">
        <v>679</v>
      </c>
      <c r="B694" s="33"/>
      <c r="C694" s="33"/>
      <c r="D694" s="33"/>
      <c r="E694" s="33"/>
      <c r="F694" s="33"/>
      <c r="G694" s="33"/>
      <c r="H694" s="33"/>
      <c r="I694" s="33"/>
      <c r="J694" s="33"/>
      <c r="K694" s="33"/>
      <c r="L694" s="33"/>
      <c r="M694" t="str">
        <f>IF(SUM(B694:L694)&gt;0,'Calulations '!V688,"N.A.")</f>
        <v>N.A.</v>
      </c>
      <c r="N694" s="26" t="e">
        <f t="shared" si="10"/>
        <v>#VALUE!</v>
      </c>
    </row>
    <row r="695" spans="1:14" x14ac:dyDescent="0.3">
      <c r="A695" s="33">
        <v>680</v>
      </c>
      <c r="B695" s="33"/>
      <c r="C695" s="33"/>
      <c r="D695" s="33"/>
      <c r="E695" s="33"/>
      <c r="F695" s="33"/>
      <c r="G695" s="33"/>
      <c r="H695" s="33"/>
      <c r="I695" s="33"/>
      <c r="J695" s="33"/>
      <c r="K695" s="33"/>
      <c r="L695" s="33"/>
      <c r="M695" t="str">
        <f>IF(SUM(B695:L695)&gt;0,'Calulations '!V689,"N.A.")</f>
        <v>N.A.</v>
      </c>
      <c r="N695" s="26" t="e">
        <f t="shared" si="10"/>
        <v>#VALUE!</v>
      </c>
    </row>
    <row r="696" spans="1:14" x14ac:dyDescent="0.3">
      <c r="A696" s="33">
        <v>681</v>
      </c>
      <c r="B696" s="33"/>
      <c r="C696" s="33"/>
      <c r="D696" s="33"/>
      <c r="E696" s="33"/>
      <c r="F696" s="33"/>
      <c r="G696" s="33"/>
      <c r="H696" s="33"/>
      <c r="I696" s="33"/>
      <c r="J696" s="33"/>
      <c r="K696" s="33"/>
      <c r="L696" s="33"/>
      <c r="M696" t="str">
        <f>IF(SUM(B696:L696)&gt;0,'Calulations '!V690,"N.A.")</f>
        <v>N.A.</v>
      </c>
      <c r="N696" s="26" t="e">
        <f t="shared" si="10"/>
        <v>#VALUE!</v>
      </c>
    </row>
    <row r="697" spans="1:14" x14ac:dyDescent="0.3">
      <c r="A697" s="33">
        <v>682</v>
      </c>
      <c r="B697" s="33"/>
      <c r="C697" s="33"/>
      <c r="D697" s="33"/>
      <c r="E697" s="33"/>
      <c r="F697" s="33"/>
      <c r="G697" s="33"/>
      <c r="H697" s="33"/>
      <c r="I697" s="33"/>
      <c r="J697" s="33"/>
      <c r="K697" s="33"/>
      <c r="L697" s="33"/>
      <c r="M697" t="str">
        <f>IF(SUM(B697:L697)&gt;0,'Calulations '!V691,"N.A.")</f>
        <v>N.A.</v>
      </c>
      <c r="N697" s="26" t="e">
        <f t="shared" si="10"/>
        <v>#VALUE!</v>
      </c>
    </row>
    <row r="698" spans="1:14" x14ac:dyDescent="0.3">
      <c r="A698" s="33">
        <v>683</v>
      </c>
      <c r="B698" s="33"/>
      <c r="C698" s="33"/>
      <c r="D698" s="33"/>
      <c r="E698" s="33"/>
      <c r="F698" s="33"/>
      <c r="G698" s="33"/>
      <c r="H698" s="33"/>
      <c r="I698" s="33"/>
      <c r="J698" s="33"/>
      <c r="K698" s="33"/>
      <c r="L698" s="33"/>
      <c r="M698" t="str">
        <f>IF(SUM(B698:L698)&gt;0,'Calulations '!V692,"N.A.")</f>
        <v>N.A.</v>
      </c>
      <c r="N698" s="26" t="e">
        <f t="shared" si="10"/>
        <v>#VALUE!</v>
      </c>
    </row>
    <row r="699" spans="1:14" x14ac:dyDescent="0.3">
      <c r="A699" s="33">
        <v>684</v>
      </c>
      <c r="B699" s="33"/>
      <c r="C699" s="33"/>
      <c r="D699" s="33"/>
      <c r="E699" s="33"/>
      <c r="F699" s="33"/>
      <c r="G699" s="33"/>
      <c r="H699" s="33"/>
      <c r="I699" s="33"/>
      <c r="J699" s="33"/>
      <c r="K699" s="33"/>
      <c r="L699" s="33"/>
      <c r="M699" t="str">
        <f>IF(SUM(B699:L699)&gt;0,'Calulations '!V693,"N.A.")</f>
        <v>N.A.</v>
      </c>
      <c r="N699" s="26" t="e">
        <f t="shared" si="10"/>
        <v>#VALUE!</v>
      </c>
    </row>
    <row r="700" spans="1:14" x14ac:dyDescent="0.3">
      <c r="A700" s="33">
        <v>685</v>
      </c>
      <c r="B700" s="33"/>
      <c r="C700" s="33"/>
      <c r="D700" s="33"/>
      <c r="E700" s="33"/>
      <c r="F700" s="33"/>
      <c r="G700" s="33"/>
      <c r="H700" s="33"/>
      <c r="I700" s="33"/>
      <c r="J700" s="33"/>
      <c r="K700" s="33"/>
      <c r="L700" s="33"/>
      <c r="M700" t="str">
        <f>IF(SUM(B700:L700)&gt;0,'Calulations '!V694,"N.A.")</f>
        <v>N.A.</v>
      </c>
      <c r="N700" s="26" t="e">
        <f t="shared" si="10"/>
        <v>#VALUE!</v>
      </c>
    </row>
    <row r="701" spans="1:14" x14ac:dyDescent="0.3">
      <c r="A701" s="33">
        <v>686</v>
      </c>
      <c r="B701" s="33"/>
      <c r="C701" s="33"/>
      <c r="D701" s="33"/>
      <c r="E701" s="33"/>
      <c r="F701" s="33"/>
      <c r="G701" s="33"/>
      <c r="H701" s="33"/>
      <c r="I701" s="33"/>
      <c r="J701" s="33"/>
      <c r="K701" s="33"/>
      <c r="L701" s="33"/>
      <c r="M701" t="str">
        <f>IF(SUM(B701:L701)&gt;0,'Calulations '!V695,"N.A.")</f>
        <v>N.A.</v>
      </c>
      <c r="N701" s="26" t="e">
        <f t="shared" si="10"/>
        <v>#VALUE!</v>
      </c>
    </row>
    <row r="702" spans="1:14" x14ac:dyDescent="0.3">
      <c r="A702" s="33">
        <v>687</v>
      </c>
      <c r="B702" s="33"/>
      <c r="C702" s="33"/>
      <c r="D702" s="33"/>
      <c r="E702" s="33"/>
      <c r="F702" s="33"/>
      <c r="G702" s="33"/>
      <c r="H702" s="33"/>
      <c r="I702" s="33"/>
      <c r="J702" s="33"/>
      <c r="K702" s="33"/>
      <c r="L702" s="33"/>
      <c r="M702" t="str">
        <f>IF(SUM(B702:L702)&gt;0,'Calulations '!V696,"N.A.")</f>
        <v>N.A.</v>
      </c>
      <c r="N702" s="26" t="e">
        <f t="shared" si="10"/>
        <v>#VALUE!</v>
      </c>
    </row>
    <row r="703" spans="1:14" x14ac:dyDescent="0.3">
      <c r="A703" s="33">
        <v>688</v>
      </c>
      <c r="B703" s="33"/>
      <c r="C703" s="33"/>
      <c r="D703" s="33"/>
      <c r="E703" s="33"/>
      <c r="F703" s="33"/>
      <c r="G703" s="33"/>
      <c r="H703" s="33"/>
      <c r="I703" s="33"/>
      <c r="J703" s="33"/>
      <c r="K703" s="33"/>
      <c r="L703" s="33"/>
      <c r="M703" t="str">
        <f>IF(SUM(B703:L703)&gt;0,'Calulations '!V697,"N.A.")</f>
        <v>N.A.</v>
      </c>
      <c r="N703" s="26" t="e">
        <f t="shared" si="10"/>
        <v>#VALUE!</v>
      </c>
    </row>
    <row r="704" spans="1:14" x14ac:dyDescent="0.3">
      <c r="A704" s="33">
        <v>689</v>
      </c>
      <c r="B704" s="33"/>
      <c r="C704" s="33"/>
      <c r="D704" s="33"/>
      <c r="E704" s="33"/>
      <c r="F704" s="33"/>
      <c r="G704" s="33"/>
      <c r="H704" s="33"/>
      <c r="I704" s="33"/>
      <c r="J704" s="33"/>
      <c r="K704" s="33"/>
      <c r="L704" s="33"/>
      <c r="M704" t="str">
        <f>IF(SUM(B704:L704)&gt;0,'Calulations '!V698,"N.A.")</f>
        <v>N.A.</v>
      </c>
      <c r="N704" s="26" t="e">
        <f t="shared" si="10"/>
        <v>#VALUE!</v>
      </c>
    </row>
    <row r="705" spans="1:14" x14ac:dyDescent="0.3">
      <c r="A705" s="33">
        <v>690</v>
      </c>
      <c r="B705" s="33"/>
      <c r="C705" s="33"/>
      <c r="D705" s="33"/>
      <c r="E705" s="33"/>
      <c r="F705" s="33"/>
      <c r="G705" s="33"/>
      <c r="H705" s="33"/>
      <c r="I705" s="33"/>
      <c r="J705" s="33"/>
      <c r="K705" s="33"/>
      <c r="L705" s="33"/>
      <c r="M705" t="str">
        <f>IF(SUM(B705:L705)&gt;0,'Calulations '!V699,"N.A.")</f>
        <v>N.A.</v>
      </c>
      <c r="N705" s="26" t="e">
        <f t="shared" si="10"/>
        <v>#VALUE!</v>
      </c>
    </row>
    <row r="706" spans="1:14" x14ac:dyDescent="0.3">
      <c r="A706" s="33">
        <v>691</v>
      </c>
      <c r="B706" s="33"/>
      <c r="C706" s="33"/>
      <c r="D706" s="33"/>
      <c r="E706" s="33"/>
      <c r="F706" s="33"/>
      <c r="G706" s="33"/>
      <c r="H706" s="33"/>
      <c r="I706" s="33"/>
      <c r="J706" s="33"/>
      <c r="K706" s="33"/>
      <c r="L706" s="33"/>
      <c r="M706" t="str">
        <f>IF(SUM(B706:L706)&gt;0,'Calulations '!V700,"N.A.")</f>
        <v>N.A.</v>
      </c>
      <c r="N706" s="26" t="e">
        <f t="shared" si="10"/>
        <v>#VALUE!</v>
      </c>
    </row>
    <row r="707" spans="1:14" x14ac:dyDescent="0.3">
      <c r="A707" s="33">
        <v>692</v>
      </c>
      <c r="B707" s="33"/>
      <c r="C707" s="33"/>
      <c r="D707" s="33"/>
      <c r="E707" s="33"/>
      <c r="F707" s="33"/>
      <c r="G707" s="33"/>
      <c r="H707" s="33"/>
      <c r="I707" s="33"/>
      <c r="J707" s="33"/>
      <c r="K707" s="33"/>
      <c r="L707" s="33"/>
      <c r="M707" t="str">
        <f>IF(SUM(B707:L707)&gt;0,'Calulations '!V701,"N.A.")</f>
        <v>N.A.</v>
      </c>
      <c r="N707" s="26" t="e">
        <f t="shared" si="10"/>
        <v>#VALUE!</v>
      </c>
    </row>
    <row r="708" spans="1:14" x14ac:dyDescent="0.3">
      <c r="A708" s="33">
        <v>693</v>
      </c>
      <c r="B708" s="33"/>
      <c r="C708" s="33"/>
      <c r="D708" s="33"/>
      <c r="E708" s="33"/>
      <c r="F708" s="33"/>
      <c r="G708" s="33"/>
      <c r="H708" s="33"/>
      <c r="I708" s="33"/>
      <c r="J708" s="33"/>
      <c r="K708" s="33"/>
      <c r="L708" s="33"/>
      <c r="M708" t="str">
        <f>IF(SUM(B708:L708)&gt;0,'Calulations '!V702,"N.A.")</f>
        <v>N.A.</v>
      </c>
      <c r="N708" s="26" t="e">
        <f t="shared" si="10"/>
        <v>#VALUE!</v>
      </c>
    </row>
    <row r="709" spans="1:14" x14ac:dyDescent="0.3">
      <c r="A709" s="33">
        <v>694</v>
      </c>
      <c r="B709" s="33"/>
      <c r="C709" s="33"/>
      <c r="D709" s="33"/>
      <c r="E709" s="33"/>
      <c r="F709" s="33"/>
      <c r="G709" s="33"/>
      <c r="H709" s="33"/>
      <c r="I709" s="33"/>
      <c r="J709" s="33"/>
      <c r="K709" s="33"/>
      <c r="L709" s="33"/>
      <c r="M709" t="str">
        <f>IF(SUM(B709:L709)&gt;0,'Calulations '!V703,"N.A.")</f>
        <v>N.A.</v>
      </c>
      <c r="N709" s="26" t="e">
        <f t="shared" si="10"/>
        <v>#VALUE!</v>
      </c>
    </row>
    <row r="710" spans="1:14" x14ac:dyDescent="0.3">
      <c r="A710" s="33">
        <v>695</v>
      </c>
      <c r="B710" s="33"/>
      <c r="C710" s="33"/>
      <c r="D710" s="33"/>
      <c r="E710" s="33"/>
      <c r="F710" s="33"/>
      <c r="G710" s="33"/>
      <c r="H710" s="33"/>
      <c r="I710" s="33"/>
      <c r="J710" s="33"/>
      <c r="K710" s="33"/>
      <c r="L710" s="33"/>
      <c r="M710" t="str">
        <f>IF(SUM(B710:L710)&gt;0,'Calulations '!V704,"N.A.")</f>
        <v>N.A.</v>
      </c>
      <c r="N710" s="26" t="e">
        <f t="shared" si="10"/>
        <v>#VALUE!</v>
      </c>
    </row>
    <row r="711" spans="1:14" x14ac:dyDescent="0.3">
      <c r="A711" s="33">
        <v>696</v>
      </c>
      <c r="B711" s="33"/>
      <c r="C711" s="33"/>
      <c r="D711" s="33"/>
      <c r="E711" s="33"/>
      <c r="F711" s="33"/>
      <c r="G711" s="33"/>
      <c r="H711" s="33"/>
      <c r="I711" s="33"/>
      <c r="J711" s="33"/>
      <c r="K711" s="33"/>
      <c r="L711" s="33"/>
      <c r="M711" t="str">
        <f>IF(SUM(B711:L711)&gt;0,'Calulations '!V705,"N.A.")</f>
        <v>N.A.</v>
      </c>
      <c r="N711" s="26" t="e">
        <f t="shared" si="10"/>
        <v>#VALUE!</v>
      </c>
    </row>
    <row r="712" spans="1:14" x14ac:dyDescent="0.3">
      <c r="A712" s="33">
        <v>697</v>
      </c>
      <c r="B712" s="33"/>
      <c r="C712" s="33"/>
      <c r="D712" s="33"/>
      <c r="E712" s="33"/>
      <c r="F712" s="33"/>
      <c r="G712" s="33"/>
      <c r="H712" s="33"/>
      <c r="I712" s="33"/>
      <c r="J712" s="33"/>
      <c r="K712" s="33"/>
      <c r="L712" s="33"/>
      <c r="M712" t="str">
        <f>IF(SUM(B712:L712)&gt;0,'Calulations '!V706,"N.A.")</f>
        <v>N.A.</v>
      </c>
      <c r="N712" s="26" t="e">
        <f t="shared" si="10"/>
        <v>#VALUE!</v>
      </c>
    </row>
    <row r="713" spans="1:14" x14ac:dyDescent="0.3">
      <c r="A713" s="33">
        <v>698</v>
      </c>
      <c r="B713" s="33"/>
      <c r="C713" s="33"/>
      <c r="D713" s="33"/>
      <c r="E713" s="33"/>
      <c r="F713" s="33"/>
      <c r="G713" s="33"/>
      <c r="H713" s="33"/>
      <c r="I713" s="33"/>
      <c r="J713" s="33"/>
      <c r="K713" s="33"/>
      <c r="L713" s="33"/>
      <c r="M713" t="str">
        <f>IF(SUM(B713:L713)&gt;0,'Calulations '!V707,"N.A.")</f>
        <v>N.A.</v>
      </c>
      <c r="N713" s="26" t="e">
        <f t="shared" si="10"/>
        <v>#VALUE!</v>
      </c>
    </row>
    <row r="714" spans="1:14" x14ac:dyDescent="0.3">
      <c r="A714" s="33">
        <v>699</v>
      </c>
      <c r="B714" s="33"/>
      <c r="C714" s="33"/>
      <c r="D714" s="33"/>
      <c r="E714" s="33"/>
      <c r="F714" s="33"/>
      <c r="G714" s="33"/>
      <c r="H714" s="33"/>
      <c r="I714" s="33"/>
      <c r="J714" s="33"/>
      <c r="K714" s="33"/>
      <c r="L714" s="33"/>
      <c r="M714" t="str">
        <f>IF(SUM(B714:L714)&gt;0,'Calulations '!V708,"N.A.")</f>
        <v>N.A.</v>
      </c>
      <c r="N714" s="26" t="e">
        <f t="shared" si="10"/>
        <v>#VALUE!</v>
      </c>
    </row>
    <row r="715" spans="1:14" x14ac:dyDescent="0.3">
      <c r="A715" s="33">
        <v>700</v>
      </c>
      <c r="B715" s="33"/>
      <c r="C715" s="33"/>
      <c r="D715" s="33"/>
      <c r="E715" s="33"/>
      <c r="F715" s="33"/>
      <c r="G715" s="33"/>
      <c r="H715" s="33"/>
      <c r="I715" s="33"/>
      <c r="J715" s="33"/>
      <c r="K715" s="33"/>
      <c r="L715" s="33"/>
      <c r="M715" t="str">
        <f>IF(SUM(B715:L715)&gt;0,'Calulations '!V709,"N.A.")</f>
        <v>N.A.</v>
      </c>
      <c r="N715" s="26" t="e">
        <f t="shared" si="10"/>
        <v>#VALUE!</v>
      </c>
    </row>
    <row r="716" spans="1:14" x14ac:dyDescent="0.3">
      <c r="A716" s="33">
        <v>701</v>
      </c>
      <c r="B716" s="33"/>
      <c r="C716" s="33"/>
      <c r="D716" s="33"/>
      <c r="E716" s="33"/>
      <c r="F716" s="33"/>
      <c r="G716" s="33"/>
      <c r="H716" s="33"/>
      <c r="I716" s="33"/>
      <c r="J716" s="33"/>
      <c r="K716" s="33"/>
      <c r="L716" s="33"/>
      <c r="M716" t="str">
        <f>IF(SUM(B716:L716)&gt;0,'Calulations '!V710,"N.A.")</f>
        <v>N.A.</v>
      </c>
      <c r="N716" s="26" t="e">
        <f t="shared" si="10"/>
        <v>#VALUE!</v>
      </c>
    </row>
    <row r="717" spans="1:14" x14ac:dyDescent="0.3">
      <c r="A717" s="33">
        <v>702</v>
      </c>
      <c r="B717" s="33"/>
      <c r="C717" s="33"/>
      <c r="D717" s="33"/>
      <c r="E717" s="33"/>
      <c r="F717" s="33"/>
      <c r="G717" s="33"/>
      <c r="H717" s="33"/>
      <c r="I717" s="33"/>
      <c r="J717" s="33"/>
      <c r="K717" s="33"/>
      <c r="L717" s="33"/>
      <c r="M717" t="str">
        <f>IF(SUM(B717:L717)&gt;0,'Calulations '!V711,"N.A.")</f>
        <v>N.A.</v>
      </c>
      <c r="N717" s="26" t="e">
        <f t="shared" si="10"/>
        <v>#VALUE!</v>
      </c>
    </row>
    <row r="718" spans="1:14" x14ac:dyDescent="0.3">
      <c r="A718" s="33">
        <v>703</v>
      </c>
      <c r="B718" s="33"/>
      <c r="C718" s="33"/>
      <c r="D718" s="33"/>
      <c r="E718" s="33"/>
      <c r="F718" s="33"/>
      <c r="G718" s="33"/>
      <c r="H718" s="33"/>
      <c r="I718" s="33"/>
      <c r="J718" s="33"/>
      <c r="K718" s="33"/>
      <c r="L718" s="33"/>
      <c r="M718" t="str">
        <f>IF(SUM(B718:L718)&gt;0,'Calulations '!V712,"N.A.")</f>
        <v>N.A.</v>
      </c>
      <c r="N718" s="26" t="e">
        <f t="shared" si="10"/>
        <v>#VALUE!</v>
      </c>
    </row>
    <row r="719" spans="1:14" x14ac:dyDescent="0.3">
      <c r="A719" s="33">
        <v>704</v>
      </c>
      <c r="B719" s="33"/>
      <c r="C719" s="33"/>
      <c r="D719" s="33"/>
      <c r="E719" s="33"/>
      <c r="F719" s="33"/>
      <c r="G719" s="33"/>
      <c r="H719" s="33"/>
      <c r="I719" s="33"/>
      <c r="J719" s="33"/>
      <c r="K719" s="33"/>
      <c r="L719" s="33"/>
      <c r="M719" t="str">
        <f>IF(SUM(B719:L719)&gt;0,'Calulations '!V713,"N.A.")</f>
        <v>N.A.</v>
      </c>
      <c r="N719" s="26" t="e">
        <f t="shared" si="10"/>
        <v>#VALUE!</v>
      </c>
    </row>
    <row r="720" spans="1:14" x14ac:dyDescent="0.3">
      <c r="A720" s="33">
        <v>705</v>
      </c>
      <c r="B720" s="33"/>
      <c r="C720" s="33"/>
      <c r="D720" s="33"/>
      <c r="E720" s="33"/>
      <c r="F720" s="33"/>
      <c r="G720" s="33"/>
      <c r="H720" s="33"/>
      <c r="I720" s="33"/>
      <c r="J720" s="33"/>
      <c r="K720" s="33"/>
      <c r="L720" s="33"/>
      <c r="M720" t="str">
        <f>IF(SUM(B720:L720)&gt;0,'Calulations '!V714,"N.A.")</f>
        <v>N.A.</v>
      </c>
      <c r="N720" s="26" t="e">
        <f t="shared" si="10"/>
        <v>#VALUE!</v>
      </c>
    </row>
    <row r="721" spans="1:14" x14ac:dyDescent="0.3">
      <c r="A721" s="33">
        <v>706</v>
      </c>
      <c r="B721" s="33"/>
      <c r="C721" s="33"/>
      <c r="D721" s="33"/>
      <c r="E721" s="33"/>
      <c r="F721" s="33"/>
      <c r="G721" s="33"/>
      <c r="H721" s="33"/>
      <c r="I721" s="33"/>
      <c r="J721" s="33"/>
      <c r="K721" s="33"/>
      <c r="L721" s="33"/>
      <c r="M721" t="str">
        <f>IF(SUM(B721:L721)&gt;0,'Calulations '!V715,"N.A.")</f>
        <v>N.A.</v>
      </c>
      <c r="N721" s="26" t="e">
        <f t="shared" ref="N721:N784" si="11">IF($C$13&gt;0.1,100-((_xlfn.NORM.DIST($C$13,M721,0.1327057,TRUE))*100),"N.A.")</f>
        <v>#VALUE!</v>
      </c>
    </row>
    <row r="722" spans="1:14" x14ac:dyDescent="0.3">
      <c r="A722" s="33">
        <v>707</v>
      </c>
      <c r="B722" s="33"/>
      <c r="C722" s="33"/>
      <c r="D722" s="33"/>
      <c r="E722" s="33"/>
      <c r="F722" s="33"/>
      <c r="G722" s="33"/>
      <c r="H722" s="33"/>
      <c r="I722" s="33"/>
      <c r="J722" s="33"/>
      <c r="K722" s="33"/>
      <c r="L722" s="33"/>
      <c r="M722" t="str">
        <f>IF(SUM(B722:L722)&gt;0,'Calulations '!V716,"N.A.")</f>
        <v>N.A.</v>
      </c>
      <c r="N722" s="26" t="e">
        <f t="shared" si="11"/>
        <v>#VALUE!</v>
      </c>
    </row>
    <row r="723" spans="1:14" x14ac:dyDescent="0.3">
      <c r="A723" s="33">
        <v>708</v>
      </c>
      <c r="B723" s="33"/>
      <c r="C723" s="33"/>
      <c r="D723" s="33"/>
      <c r="E723" s="33"/>
      <c r="F723" s="33"/>
      <c r="G723" s="33"/>
      <c r="H723" s="33"/>
      <c r="I723" s="33"/>
      <c r="J723" s="33"/>
      <c r="K723" s="33"/>
      <c r="L723" s="33"/>
      <c r="M723" t="str">
        <f>IF(SUM(B723:L723)&gt;0,'Calulations '!V717,"N.A.")</f>
        <v>N.A.</v>
      </c>
      <c r="N723" s="26" t="e">
        <f t="shared" si="11"/>
        <v>#VALUE!</v>
      </c>
    </row>
    <row r="724" spans="1:14" x14ac:dyDescent="0.3">
      <c r="A724" s="33">
        <v>709</v>
      </c>
      <c r="B724" s="33"/>
      <c r="C724" s="33"/>
      <c r="D724" s="33"/>
      <c r="E724" s="33"/>
      <c r="F724" s="33"/>
      <c r="G724" s="33"/>
      <c r="H724" s="33"/>
      <c r="I724" s="33"/>
      <c r="J724" s="33"/>
      <c r="K724" s="33"/>
      <c r="L724" s="33"/>
      <c r="M724" t="str">
        <f>IF(SUM(B724:L724)&gt;0,'Calulations '!V718,"N.A.")</f>
        <v>N.A.</v>
      </c>
      <c r="N724" s="26" t="e">
        <f t="shared" si="11"/>
        <v>#VALUE!</v>
      </c>
    </row>
    <row r="725" spans="1:14" x14ac:dyDescent="0.3">
      <c r="A725" s="33">
        <v>710</v>
      </c>
      <c r="B725" s="33"/>
      <c r="C725" s="33"/>
      <c r="D725" s="33"/>
      <c r="E725" s="33"/>
      <c r="F725" s="33"/>
      <c r="G725" s="33"/>
      <c r="H725" s="33"/>
      <c r="I725" s="33"/>
      <c r="J725" s="33"/>
      <c r="K725" s="33"/>
      <c r="L725" s="33"/>
      <c r="M725" t="str">
        <f>IF(SUM(B725:L725)&gt;0,'Calulations '!V719,"N.A.")</f>
        <v>N.A.</v>
      </c>
      <c r="N725" s="26" t="e">
        <f t="shared" si="11"/>
        <v>#VALUE!</v>
      </c>
    </row>
    <row r="726" spans="1:14" x14ac:dyDescent="0.3">
      <c r="A726" s="33">
        <v>711</v>
      </c>
      <c r="B726" s="33"/>
      <c r="C726" s="33"/>
      <c r="D726" s="33"/>
      <c r="E726" s="33"/>
      <c r="F726" s="33"/>
      <c r="G726" s="33"/>
      <c r="H726" s="33"/>
      <c r="I726" s="33"/>
      <c r="J726" s="33"/>
      <c r="K726" s="33"/>
      <c r="L726" s="33"/>
      <c r="M726" t="str">
        <f>IF(SUM(B726:L726)&gt;0,'Calulations '!V720,"N.A.")</f>
        <v>N.A.</v>
      </c>
      <c r="N726" s="26" t="e">
        <f t="shared" si="11"/>
        <v>#VALUE!</v>
      </c>
    </row>
    <row r="727" spans="1:14" x14ac:dyDescent="0.3">
      <c r="A727" s="33">
        <v>712</v>
      </c>
      <c r="B727" s="33"/>
      <c r="C727" s="33"/>
      <c r="D727" s="33"/>
      <c r="E727" s="33"/>
      <c r="F727" s="33"/>
      <c r="G727" s="33"/>
      <c r="H727" s="33"/>
      <c r="I727" s="33"/>
      <c r="J727" s="33"/>
      <c r="K727" s="33"/>
      <c r="L727" s="33"/>
      <c r="M727" t="str">
        <f>IF(SUM(B727:L727)&gt;0,'Calulations '!V721,"N.A.")</f>
        <v>N.A.</v>
      </c>
      <c r="N727" s="26" t="e">
        <f t="shared" si="11"/>
        <v>#VALUE!</v>
      </c>
    </row>
    <row r="728" spans="1:14" x14ac:dyDescent="0.3">
      <c r="A728" s="33">
        <v>713</v>
      </c>
      <c r="B728" s="33"/>
      <c r="C728" s="33"/>
      <c r="D728" s="33"/>
      <c r="E728" s="33"/>
      <c r="F728" s="33"/>
      <c r="G728" s="33"/>
      <c r="H728" s="33"/>
      <c r="I728" s="33"/>
      <c r="J728" s="33"/>
      <c r="K728" s="33"/>
      <c r="L728" s="33"/>
      <c r="M728" t="str">
        <f>IF(SUM(B728:L728)&gt;0,'Calulations '!V722,"N.A.")</f>
        <v>N.A.</v>
      </c>
      <c r="N728" s="26" t="e">
        <f t="shared" si="11"/>
        <v>#VALUE!</v>
      </c>
    </row>
    <row r="729" spans="1:14" x14ac:dyDescent="0.3">
      <c r="A729" s="33">
        <v>714</v>
      </c>
      <c r="B729" s="33"/>
      <c r="C729" s="33"/>
      <c r="D729" s="33"/>
      <c r="E729" s="33"/>
      <c r="F729" s="33"/>
      <c r="G729" s="33"/>
      <c r="H729" s="33"/>
      <c r="I729" s="33"/>
      <c r="J729" s="33"/>
      <c r="K729" s="33"/>
      <c r="L729" s="33"/>
      <c r="M729" t="str">
        <f>IF(SUM(B729:L729)&gt;0,'Calulations '!V723,"N.A.")</f>
        <v>N.A.</v>
      </c>
      <c r="N729" s="26" t="e">
        <f t="shared" si="11"/>
        <v>#VALUE!</v>
      </c>
    </row>
    <row r="730" spans="1:14" x14ac:dyDescent="0.3">
      <c r="A730" s="33">
        <v>715</v>
      </c>
      <c r="B730" s="33"/>
      <c r="C730" s="33"/>
      <c r="D730" s="33"/>
      <c r="E730" s="33"/>
      <c r="F730" s="33"/>
      <c r="G730" s="33"/>
      <c r="H730" s="33"/>
      <c r="I730" s="33"/>
      <c r="J730" s="33"/>
      <c r="K730" s="33"/>
      <c r="L730" s="33"/>
      <c r="M730" t="str">
        <f>IF(SUM(B730:L730)&gt;0,'Calulations '!V724,"N.A.")</f>
        <v>N.A.</v>
      </c>
      <c r="N730" s="26" t="e">
        <f t="shared" si="11"/>
        <v>#VALUE!</v>
      </c>
    </row>
    <row r="731" spans="1:14" x14ac:dyDescent="0.3">
      <c r="A731" s="33">
        <v>716</v>
      </c>
      <c r="B731" s="33"/>
      <c r="C731" s="33"/>
      <c r="D731" s="33"/>
      <c r="E731" s="33"/>
      <c r="F731" s="33"/>
      <c r="G731" s="33"/>
      <c r="H731" s="33"/>
      <c r="I731" s="33"/>
      <c r="J731" s="33"/>
      <c r="K731" s="33"/>
      <c r="L731" s="33"/>
      <c r="M731" t="str">
        <f>IF(SUM(B731:L731)&gt;0,'Calulations '!V725,"N.A.")</f>
        <v>N.A.</v>
      </c>
      <c r="N731" s="26" t="e">
        <f t="shared" si="11"/>
        <v>#VALUE!</v>
      </c>
    </row>
    <row r="732" spans="1:14" x14ac:dyDescent="0.3">
      <c r="A732" s="33">
        <v>717</v>
      </c>
      <c r="B732" s="33"/>
      <c r="C732" s="33"/>
      <c r="D732" s="33"/>
      <c r="E732" s="33"/>
      <c r="F732" s="33"/>
      <c r="G732" s="33"/>
      <c r="H732" s="33"/>
      <c r="I732" s="33"/>
      <c r="J732" s="33"/>
      <c r="K732" s="33"/>
      <c r="L732" s="33"/>
      <c r="M732" t="str">
        <f>IF(SUM(B732:L732)&gt;0,'Calulations '!V726,"N.A.")</f>
        <v>N.A.</v>
      </c>
      <c r="N732" s="26" t="e">
        <f t="shared" si="11"/>
        <v>#VALUE!</v>
      </c>
    </row>
    <row r="733" spans="1:14" x14ac:dyDescent="0.3">
      <c r="A733" s="33">
        <v>718</v>
      </c>
      <c r="B733" s="33"/>
      <c r="C733" s="33"/>
      <c r="D733" s="33"/>
      <c r="E733" s="33"/>
      <c r="F733" s="33"/>
      <c r="G733" s="33"/>
      <c r="H733" s="33"/>
      <c r="I733" s="33"/>
      <c r="J733" s="33"/>
      <c r="K733" s="33"/>
      <c r="L733" s="33"/>
      <c r="M733" t="str">
        <f>IF(SUM(B733:L733)&gt;0,'Calulations '!V727,"N.A.")</f>
        <v>N.A.</v>
      </c>
      <c r="N733" s="26" t="e">
        <f t="shared" si="11"/>
        <v>#VALUE!</v>
      </c>
    </row>
    <row r="734" spans="1:14" x14ac:dyDescent="0.3">
      <c r="A734" s="33">
        <v>719</v>
      </c>
      <c r="B734" s="33"/>
      <c r="C734" s="33"/>
      <c r="D734" s="33"/>
      <c r="E734" s="33"/>
      <c r="F734" s="33"/>
      <c r="G734" s="33"/>
      <c r="H734" s="33"/>
      <c r="I734" s="33"/>
      <c r="J734" s="33"/>
      <c r="K734" s="33"/>
      <c r="L734" s="33"/>
      <c r="M734" t="str">
        <f>IF(SUM(B734:L734)&gt;0,'Calulations '!V728,"N.A.")</f>
        <v>N.A.</v>
      </c>
      <c r="N734" s="26" t="e">
        <f t="shared" si="11"/>
        <v>#VALUE!</v>
      </c>
    </row>
    <row r="735" spans="1:14" x14ac:dyDescent="0.3">
      <c r="A735" s="33">
        <v>720</v>
      </c>
      <c r="B735" s="33"/>
      <c r="C735" s="33"/>
      <c r="D735" s="33"/>
      <c r="E735" s="33"/>
      <c r="F735" s="33"/>
      <c r="G735" s="33"/>
      <c r="H735" s="33"/>
      <c r="I735" s="33"/>
      <c r="J735" s="33"/>
      <c r="K735" s="33"/>
      <c r="L735" s="33"/>
      <c r="M735" t="str">
        <f>IF(SUM(B735:L735)&gt;0,'Calulations '!V729,"N.A.")</f>
        <v>N.A.</v>
      </c>
      <c r="N735" s="26" t="e">
        <f t="shared" si="11"/>
        <v>#VALUE!</v>
      </c>
    </row>
    <row r="736" spans="1:14" x14ac:dyDescent="0.3">
      <c r="A736" s="33">
        <v>721</v>
      </c>
      <c r="B736" s="33"/>
      <c r="C736" s="33"/>
      <c r="D736" s="33"/>
      <c r="E736" s="33"/>
      <c r="F736" s="33"/>
      <c r="G736" s="33"/>
      <c r="H736" s="33"/>
      <c r="I736" s="33"/>
      <c r="J736" s="33"/>
      <c r="K736" s="33"/>
      <c r="L736" s="33"/>
      <c r="M736" t="str">
        <f>IF(SUM(B736:L736)&gt;0,'Calulations '!V730,"N.A.")</f>
        <v>N.A.</v>
      </c>
      <c r="N736" s="26" t="e">
        <f t="shared" si="11"/>
        <v>#VALUE!</v>
      </c>
    </row>
    <row r="737" spans="1:14" x14ac:dyDescent="0.3">
      <c r="A737" s="33">
        <v>722</v>
      </c>
      <c r="B737" s="33"/>
      <c r="C737" s="33"/>
      <c r="D737" s="33"/>
      <c r="E737" s="33"/>
      <c r="F737" s="33"/>
      <c r="G737" s="33"/>
      <c r="H737" s="33"/>
      <c r="I737" s="33"/>
      <c r="J737" s="33"/>
      <c r="K737" s="33"/>
      <c r="L737" s="33"/>
      <c r="M737" t="str">
        <f>IF(SUM(B737:L737)&gt;0,'Calulations '!V731,"N.A.")</f>
        <v>N.A.</v>
      </c>
      <c r="N737" s="26" t="e">
        <f t="shared" si="11"/>
        <v>#VALUE!</v>
      </c>
    </row>
    <row r="738" spans="1:14" x14ac:dyDescent="0.3">
      <c r="A738" s="33">
        <v>723</v>
      </c>
      <c r="B738" s="33"/>
      <c r="C738" s="33"/>
      <c r="D738" s="33"/>
      <c r="E738" s="33"/>
      <c r="F738" s="33"/>
      <c r="G738" s="33"/>
      <c r="H738" s="33"/>
      <c r="I738" s="33"/>
      <c r="J738" s="33"/>
      <c r="K738" s="33"/>
      <c r="L738" s="33"/>
      <c r="M738" t="str">
        <f>IF(SUM(B738:L738)&gt;0,'Calulations '!V732,"N.A.")</f>
        <v>N.A.</v>
      </c>
      <c r="N738" s="26" t="e">
        <f t="shared" si="11"/>
        <v>#VALUE!</v>
      </c>
    </row>
    <row r="739" spans="1:14" x14ac:dyDescent="0.3">
      <c r="A739" s="33">
        <v>724</v>
      </c>
      <c r="B739" s="33"/>
      <c r="C739" s="33"/>
      <c r="D739" s="33"/>
      <c r="E739" s="33"/>
      <c r="F739" s="33"/>
      <c r="G739" s="33"/>
      <c r="H739" s="33"/>
      <c r="I739" s="33"/>
      <c r="J739" s="33"/>
      <c r="K739" s="33"/>
      <c r="L739" s="33"/>
      <c r="M739" t="str">
        <f>IF(SUM(B739:L739)&gt;0,'Calulations '!V733,"N.A.")</f>
        <v>N.A.</v>
      </c>
      <c r="N739" s="26" t="e">
        <f t="shared" si="11"/>
        <v>#VALUE!</v>
      </c>
    </row>
    <row r="740" spans="1:14" x14ac:dyDescent="0.3">
      <c r="A740" s="33">
        <v>725</v>
      </c>
      <c r="B740" s="33"/>
      <c r="C740" s="33"/>
      <c r="D740" s="33"/>
      <c r="E740" s="33"/>
      <c r="F740" s="33"/>
      <c r="G740" s="33"/>
      <c r="H740" s="33"/>
      <c r="I740" s="33"/>
      <c r="J740" s="33"/>
      <c r="K740" s="33"/>
      <c r="L740" s="33"/>
      <c r="M740" t="str">
        <f>IF(SUM(B740:L740)&gt;0,'Calulations '!V734,"N.A.")</f>
        <v>N.A.</v>
      </c>
      <c r="N740" s="26" t="e">
        <f t="shared" si="11"/>
        <v>#VALUE!</v>
      </c>
    </row>
    <row r="741" spans="1:14" x14ac:dyDescent="0.3">
      <c r="A741" s="33">
        <v>726</v>
      </c>
      <c r="B741" s="33"/>
      <c r="C741" s="33"/>
      <c r="D741" s="33"/>
      <c r="E741" s="33"/>
      <c r="F741" s="33"/>
      <c r="G741" s="33"/>
      <c r="H741" s="33"/>
      <c r="I741" s="33"/>
      <c r="J741" s="33"/>
      <c r="K741" s="33"/>
      <c r="L741" s="33"/>
      <c r="M741" t="str">
        <f>IF(SUM(B741:L741)&gt;0,'Calulations '!V735,"N.A.")</f>
        <v>N.A.</v>
      </c>
      <c r="N741" s="26" t="e">
        <f t="shared" si="11"/>
        <v>#VALUE!</v>
      </c>
    </row>
    <row r="742" spans="1:14" x14ac:dyDescent="0.3">
      <c r="A742" s="33">
        <v>727</v>
      </c>
      <c r="B742" s="33"/>
      <c r="C742" s="33"/>
      <c r="D742" s="33"/>
      <c r="E742" s="33"/>
      <c r="F742" s="33"/>
      <c r="G742" s="33"/>
      <c r="H742" s="33"/>
      <c r="I742" s="33"/>
      <c r="J742" s="33"/>
      <c r="K742" s="33"/>
      <c r="L742" s="33"/>
      <c r="M742" t="str">
        <f>IF(SUM(B742:L742)&gt;0,'Calulations '!V736,"N.A.")</f>
        <v>N.A.</v>
      </c>
      <c r="N742" s="26" t="e">
        <f t="shared" si="11"/>
        <v>#VALUE!</v>
      </c>
    </row>
    <row r="743" spans="1:14" x14ac:dyDescent="0.3">
      <c r="A743" s="33">
        <v>728</v>
      </c>
      <c r="B743" s="33"/>
      <c r="C743" s="33"/>
      <c r="D743" s="33"/>
      <c r="E743" s="33"/>
      <c r="F743" s="33"/>
      <c r="G743" s="33"/>
      <c r="H743" s="33"/>
      <c r="I743" s="33"/>
      <c r="J743" s="33"/>
      <c r="K743" s="33"/>
      <c r="L743" s="33"/>
      <c r="M743" t="str">
        <f>IF(SUM(B743:L743)&gt;0,'Calulations '!V737,"N.A.")</f>
        <v>N.A.</v>
      </c>
      <c r="N743" s="26" t="e">
        <f t="shared" si="11"/>
        <v>#VALUE!</v>
      </c>
    </row>
    <row r="744" spans="1:14" x14ac:dyDescent="0.3">
      <c r="A744" s="33">
        <v>729</v>
      </c>
      <c r="B744" s="33"/>
      <c r="C744" s="33"/>
      <c r="D744" s="33"/>
      <c r="E744" s="33"/>
      <c r="F744" s="33"/>
      <c r="G744" s="33"/>
      <c r="H744" s="33"/>
      <c r="I744" s="33"/>
      <c r="J744" s="33"/>
      <c r="K744" s="33"/>
      <c r="L744" s="33"/>
      <c r="M744" t="str">
        <f>IF(SUM(B744:L744)&gt;0,'Calulations '!V738,"N.A.")</f>
        <v>N.A.</v>
      </c>
      <c r="N744" s="26" t="e">
        <f t="shared" si="11"/>
        <v>#VALUE!</v>
      </c>
    </row>
    <row r="745" spans="1:14" x14ac:dyDescent="0.3">
      <c r="A745" s="33">
        <v>730</v>
      </c>
      <c r="B745" s="33"/>
      <c r="C745" s="33"/>
      <c r="D745" s="33"/>
      <c r="E745" s="33"/>
      <c r="F745" s="33"/>
      <c r="G745" s="33"/>
      <c r="H745" s="33"/>
      <c r="I745" s="33"/>
      <c r="J745" s="33"/>
      <c r="K745" s="33"/>
      <c r="L745" s="33"/>
      <c r="M745" t="str">
        <f>IF(SUM(B745:L745)&gt;0,'Calulations '!V739,"N.A.")</f>
        <v>N.A.</v>
      </c>
      <c r="N745" s="26" t="e">
        <f t="shared" si="11"/>
        <v>#VALUE!</v>
      </c>
    </row>
    <row r="746" spans="1:14" x14ac:dyDescent="0.3">
      <c r="A746" s="33">
        <v>731</v>
      </c>
      <c r="B746" s="33"/>
      <c r="C746" s="33"/>
      <c r="D746" s="33"/>
      <c r="E746" s="33"/>
      <c r="F746" s="33"/>
      <c r="G746" s="33"/>
      <c r="H746" s="33"/>
      <c r="I746" s="33"/>
      <c r="J746" s="33"/>
      <c r="K746" s="33"/>
      <c r="L746" s="33"/>
      <c r="M746" t="str">
        <f>IF(SUM(B746:L746)&gt;0,'Calulations '!V740,"N.A.")</f>
        <v>N.A.</v>
      </c>
      <c r="N746" s="26" t="e">
        <f t="shared" si="11"/>
        <v>#VALUE!</v>
      </c>
    </row>
    <row r="747" spans="1:14" x14ac:dyDescent="0.3">
      <c r="A747" s="33">
        <v>732</v>
      </c>
      <c r="B747" s="33"/>
      <c r="C747" s="33"/>
      <c r="D747" s="33"/>
      <c r="E747" s="33"/>
      <c r="F747" s="33"/>
      <c r="G747" s="33"/>
      <c r="H747" s="33"/>
      <c r="I747" s="33"/>
      <c r="J747" s="33"/>
      <c r="K747" s="33"/>
      <c r="L747" s="33"/>
      <c r="M747" t="str">
        <f>IF(SUM(B747:L747)&gt;0,'Calulations '!V741,"N.A.")</f>
        <v>N.A.</v>
      </c>
      <c r="N747" s="26" t="e">
        <f t="shared" si="11"/>
        <v>#VALUE!</v>
      </c>
    </row>
    <row r="748" spans="1:14" x14ac:dyDescent="0.3">
      <c r="A748" s="33">
        <v>733</v>
      </c>
      <c r="B748" s="33"/>
      <c r="C748" s="33"/>
      <c r="D748" s="33"/>
      <c r="E748" s="33"/>
      <c r="F748" s="33"/>
      <c r="G748" s="33"/>
      <c r="H748" s="33"/>
      <c r="I748" s="33"/>
      <c r="J748" s="33"/>
      <c r="K748" s="33"/>
      <c r="L748" s="33"/>
      <c r="M748" t="str">
        <f>IF(SUM(B748:L748)&gt;0,'Calulations '!V742,"N.A.")</f>
        <v>N.A.</v>
      </c>
      <c r="N748" s="26" t="e">
        <f t="shared" si="11"/>
        <v>#VALUE!</v>
      </c>
    </row>
    <row r="749" spans="1:14" x14ac:dyDescent="0.3">
      <c r="A749" s="33">
        <v>734</v>
      </c>
      <c r="B749" s="33"/>
      <c r="C749" s="33"/>
      <c r="D749" s="33"/>
      <c r="E749" s="33"/>
      <c r="F749" s="33"/>
      <c r="G749" s="33"/>
      <c r="H749" s="33"/>
      <c r="I749" s="33"/>
      <c r="J749" s="33"/>
      <c r="K749" s="33"/>
      <c r="L749" s="33"/>
      <c r="M749" t="str">
        <f>IF(SUM(B749:L749)&gt;0,'Calulations '!V743,"N.A.")</f>
        <v>N.A.</v>
      </c>
      <c r="N749" s="26" t="e">
        <f t="shared" si="11"/>
        <v>#VALUE!</v>
      </c>
    </row>
    <row r="750" spans="1:14" x14ac:dyDescent="0.3">
      <c r="A750" s="33">
        <v>735</v>
      </c>
      <c r="B750" s="33"/>
      <c r="C750" s="33"/>
      <c r="D750" s="33"/>
      <c r="E750" s="33"/>
      <c r="F750" s="33"/>
      <c r="G750" s="33"/>
      <c r="H750" s="33"/>
      <c r="I750" s="33"/>
      <c r="J750" s="33"/>
      <c r="K750" s="33"/>
      <c r="L750" s="33"/>
      <c r="M750" t="str">
        <f>IF(SUM(B750:L750)&gt;0,'Calulations '!V744,"N.A.")</f>
        <v>N.A.</v>
      </c>
      <c r="N750" s="26" t="e">
        <f t="shared" si="11"/>
        <v>#VALUE!</v>
      </c>
    </row>
    <row r="751" spans="1:14" x14ac:dyDescent="0.3">
      <c r="A751" s="33">
        <v>736</v>
      </c>
      <c r="B751" s="33"/>
      <c r="C751" s="33"/>
      <c r="D751" s="33"/>
      <c r="E751" s="33"/>
      <c r="F751" s="33"/>
      <c r="G751" s="33"/>
      <c r="H751" s="33"/>
      <c r="I751" s="33"/>
      <c r="J751" s="33"/>
      <c r="K751" s="33"/>
      <c r="L751" s="33"/>
      <c r="M751" t="str">
        <f>IF(SUM(B751:L751)&gt;0,'Calulations '!V745,"N.A.")</f>
        <v>N.A.</v>
      </c>
      <c r="N751" s="26" t="e">
        <f t="shared" si="11"/>
        <v>#VALUE!</v>
      </c>
    </row>
    <row r="752" spans="1:14" x14ac:dyDescent="0.3">
      <c r="A752" s="33">
        <v>737</v>
      </c>
      <c r="B752" s="33"/>
      <c r="C752" s="33"/>
      <c r="D752" s="33"/>
      <c r="E752" s="33"/>
      <c r="F752" s="33"/>
      <c r="G752" s="33"/>
      <c r="H752" s="33"/>
      <c r="I752" s="33"/>
      <c r="J752" s="33"/>
      <c r="K752" s="33"/>
      <c r="L752" s="33"/>
      <c r="M752" t="str">
        <f>IF(SUM(B752:L752)&gt;0,'Calulations '!V746,"N.A.")</f>
        <v>N.A.</v>
      </c>
      <c r="N752" s="26" t="e">
        <f t="shared" si="11"/>
        <v>#VALUE!</v>
      </c>
    </row>
    <row r="753" spans="1:14" x14ac:dyDescent="0.3">
      <c r="A753" s="33">
        <v>738</v>
      </c>
      <c r="B753" s="33"/>
      <c r="C753" s="33"/>
      <c r="D753" s="33"/>
      <c r="E753" s="33"/>
      <c r="F753" s="33"/>
      <c r="G753" s="33"/>
      <c r="H753" s="33"/>
      <c r="I753" s="33"/>
      <c r="J753" s="33"/>
      <c r="K753" s="33"/>
      <c r="L753" s="33"/>
      <c r="M753" t="str">
        <f>IF(SUM(B753:L753)&gt;0,'Calulations '!V747,"N.A.")</f>
        <v>N.A.</v>
      </c>
      <c r="N753" s="26" t="e">
        <f t="shared" si="11"/>
        <v>#VALUE!</v>
      </c>
    </row>
    <row r="754" spans="1:14" x14ac:dyDescent="0.3">
      <c r="A754" s="33">
        <v>739</v>
      </c>
      <c r="B754" s="33"/>
      <c r="C754" s="33"/>
      <c r="D754" s="33"/>
      <c r="E754" s="33"/>
      <c r="F754" s="33"/>
      <c r="G754" s="33"/>
      <c r="H754" s="33"/>
      <c r="I754" s="33"/>
      <c r="J754" s="33"/>
      <c r="K754" s="33"/>
      <c r="L754" s="33"/>
      <c r="M754" t="str">
        <f>IF(SUM(B754:L754)&gt;0,'Calulations '!V748,"N.A.")</f>
        <v>N.A.</v>
      </c>
      <c r="N754" s="26" t="e">
        <f t="shared" si="11"/>
        <v>#VALUE!</v>
      </c>
    </row>
    <row r="755" spans="1:14" x14ac:dyDescent="0.3">
      <c r="A755" s="33">
        <v>740</v>
      </c>
      <c r="B755" s="33"/>
      <c r="C755" s="33"/>
      <c r="D755" s="33"/>
      <c r="E755" s="33"/>
      <c r="F755" s="33"/>
      <c r="G755" s="33"/>
      <c r="H755" s="33"/>
      <c r="I755" s="33"/>
      <c r="J755" s="33"/>
      <c r="K755" s="33"/>
      <c r="L755" s="33"/>
      <c r="M755" t="str">
        <f>IF(SUM(B755:L755)&gt;0,'Calulations '!V749,"N.A.")</f>
        <v>N.A.</v>
      </c>
      <c r="N755" s="26" t="e">
        <f t="shared" si="11"/>
        <v>#VALUE!</v>
      </c>
    </row>
    <row r="756" spans="1:14" x14ac:dyDescent="0.3">
      <c r="A756" s="33">
        <v>741</v>
      </c>
      <c r="B756" s="33"/>
      <c r="C756" s="33"/>
      <c r="D756" s="33"/>
      <c r="E756" s="33"/>
      <c r="F756" s="33"/>
      <c r="G756" s="33"/>
      <c r="H756" s="33"/>
      <c r="I756" s="33"/>
      <c r="J756" s="33"/>
      <c r="K756" s="33"/>
      <c r="L756" s="33"/>
      <c r="M756" t="str">
        <f>IF(SUM(B756:L756)&gt;0,'Calulations '!V750,"N.A.")</f>
        <v>N.A.</v>
      </c>
      <c r="N756" s="26" t="e">
        <f t="shared" si="11"/>
        <v>#VALUE!</v>
      </c>
    </row>
    <row r="757" spans="1:14" x14ac:dyDescent="0.3">
      <c r="A757" s="33">
        <v>742</v>
      </c>
      <c r="B757" s="33"/>
      <c r="C757" s="33"/>
      <c r="D757" s="33"/>
      <c r="E757" s="33"/>
      <c r="F757" s="33"/>
      <c r="G757" s="33"/>
      <c r="H757" s="33"/>
      <c r="I757" s="33"/>
      <c r="J757" s="33"/>
      <c r="K757" s="33"/>
      <c r="L757" s="33"/>
      <c r="M757" t="str">
        <f>IF(SUM(B757:L757)&gt;0,'Calulations '!V751,"N.A.")</f>
        <v>N.A.</v>
      </c>
      <c r="N757" s="26" t="e">
        <f t="shared" si="11"/>
        <v>#VALUE!</v>
      </c>
    </row>
    <row r="758" spans="1:14" x14ac:dyDescent="0.3">
      <c r="A758" s="33">
        <v>743</v>
      </c>
      <c r="B758" s="33"/>
      <c r="C758" s="33"/>
      <c r="D758" s="33"/>
      <c r="E758" s="33"/>
      <c r="F758" s="33"/>
      <c r="G758" s="33"/>
      <c r="H758" s="33"/>
      <c r="I758" s="33"/>
      <c r="J758" s="33"/>
      <c r="K758" s="33"/>
      <c r="L758" s="33"/>
      <c r="M758" t="str">
        <f>IF(SUM(B758:L758)&gt;0,'Calulations '!V752,"N.A.")</f>
        <v>N.A.</v>
      </c>
      <c r="N758" s="26" t="e">
        <f t="shared" si="11"/>
        <v>#VALUE!</v>
      </c>
    </row>
    <row r="759" spans="1:14" x14ac:dyDescent="0.3">
      <c r="A759" s="33">
        <v>744</v>
      </c>
      <c r="B759" s="33"/>
      <c r="C759" s="33"/>
      <c r="D759" s="33"/>
      <c r="E759" s="33"/>
      <c r="F759" s="33"/>
      <c r="G759" s="33"/>
      <c r="H759" s="33"/>
      <c r="I759" s="33"/>
      <c r="J759" s="33"/>
      <c r="K759" s="33"/>
      <c r="L759" s="33"/>
      <c r="M759" t="str">
        <f>IF(SUM(B759:L759)&gt;0,'Calulations '!V753,"N.A.")</f>
        <v>N.A.</v>
      </c>
      <c r="N759" s="26" t="e">
        <f t="shared" si="11"/>
        <v>#VALUE!</v>
      </c>
    </row>
    <row r="760" spans="1:14" x14ac:dyDescent="0.3">
      <c r="A760" s="33">
        <v>745</v>
      </c>
      <c r="B760" s="33"/>
      <c r="C760" s="33"/>
      <c r="D760" s="33"/>
      <c r="E760" s="33"/>
      <c r="F760" s="33"/>
      <c r="G760" s="33"/>
      <c r="H760" s="33"/>
      <c r="I760" s="33"/>
      <c r="J760" s="33"/>
      <c r="K760" s="33"/>
      <c r="L760" s="33"/>
      <c r="M760" t="str">
        <f>IF(SUM(B760:L760)&gt;0,'Calulations '!V754,"N.A.")</f>
        <v>N.A.</v>
      </c>
      <c r="N760" s="26" t="e">
        <f t="shared" si="11"/>
        <v>#VALUE!</v>
      </c>
    </row>
    <row r="761" spans="1:14" x14ac:dyDescent="0.3">
      <c r="A761" s="33">
        <v>746</v>
      </c>
      <c r="B761" s="33"/>
      <c r="C761" s="33"/>
      <c r="D761" s="33"/>
      <c r="E761" s="33"/>
      <c r="F761" s="33"/>
      <c r="G761" s="33"/>
      <c r="H761" s="33"/>
      <c r="I761" s="33"/>
      <c r="J761" s="33"/>
      <c r="K761" s="33"/>
      <c r="L761" s="33"/>
      <c r="M761" t="str">
        <f>IF(SUM(B761:L761)&gt;0,'Calulations '!V755,"N.A.")</f>
        <v>N.A.</v>
      </c>
      <c r="N761" s="26" t="e">
        <f t="shared" si="11"/>
        <v>#VALUE!</v>
      </c>
    </row>
    <row r="762" spans="1:14" x14ac:dyDescent="0.3">
      <c r="A762" s="33">
        <v>747</v>
      </c>
      <c r="B762" s="33"/>
      <c r="C762" s="33"/>
      <c r="D762" s="33"/>
      <c r="E762" s="33"/>
      <c r="F762" s="33"/>
      <c r="G762" s="33"/>
      <c r="H762" s="33"/>
      <c r="I762" s="33"/>
      <c r="J762" s="33"/>
      <c r="K762" s="33"/>
      <c r="L762" s="33"/>
      <c r="M762" t="str">
        <f>IF(SUM(B762:L762)&gt;0,'Calulations '!V756,"N.A.")</f>
        <v>N.A.</v>
      </c>
      <c r="N762" s="26" t="e">
        <f t="shared" si="11"/>
        <v>#VALUE!</v>
      </c>
    </row>
    <row r="763" spans="1:14" x14ac:dyDescent="0.3">
      <c r="A763" s="33">
        <v>748</v>
      </c>
      <c r="B763" s="33"/>
      <c r="C763" s="33"/>
      <c r="D763" s="33"/>
      <c r="E763" s="33"/>
      <c r="F763" s="33"/>
      <c r="G763" s="33"/>
      <c r="H763" s="33"/>
      <c r="I763" s="33"/>
      <c r="J763" s="33"/>
      <c r="K763" s="33"/>
      <c r="L763" s="33"/>
      <c r="M763" t="str">
        <f>IF(SUM(B763:L763)&gt;0,'Calulations '!V757,"N.A.")</f>
        <v>N.A.</v>
      </c>
      <c r="N763" s="26" t="e">
        <f t="shared" si="11"/>
        <v>#VALUE!</v>
      </c>
    </row>
    <row r="764" spans="1:14" x14ac:dyDescent="0.3">
      <c r="A764" s="33">
        <v>749</v>
      </c>
      <c r="B764" s="33"/>
      <c r="C764" s="33"/>
      <c r="D764" s="33"/>
      <c r="E764" s="33"/>
      <c r="F764" s="33"/>
      <c r="G764" s="33"/>
      <c r="H764" s="33"/>
      <c r="I764" s="33"/>
      <c r="J764" s="33"/>
      <c r="K764" s="33"/>
      <c r="L764" s="33"/>
      <c r="M764" t="str">
        <f>IF(SUM(B764:L764)&gt;0,'Calulations '!V758,"N.A.")</f>
        <v>N.A.</v>
      </c>
      <c r="N764" s="26" t="e">
        <f t="shared" si="11"/>
        <v>#VALUE!</v>
      </c>
    </row>
    <row r="765" spans="1:14" x14ac:dyDescent="0.3">
      <c r="A765" s="33">
        <v>750</v>
      </c>
      <c r="B765" s="33"/>
      <c r="C765" s="33"/>
      <c r="D765" s="33"/>
      <c r="E765" s="33"/>
      <c r="F765" s="33"/>
      <c r="G765" s="33"/>
      <c r="H765" s="33"/>
      <c r="I765" s="33"/>
      <c r="J765" s="33"/>
      <c r="K765" s="33"/>
      <c r="L765" s="33"/>
      <c r="M765" t="str">
        <f>IF(SUM(B765:L765)&gt;0,'Calulations '!V759,"N.A.")</f>
        <v>N.A.</v>
      </c>
      <c r="N765" s="26" t="e">
        <f t="shared" si="11"/>
        <v>#VALUE!</v>
      </c>
    </row>
    <row r="766" spans="1:14" x14ac:dyDescent="0.3">
      <c r="A766" s="33">
        <v>751</v>
      </c>
      <c r="B766" s="33"/>
      <c r="C766" s="33"/>
      <c r="D766" s="33"/>
      <c r="E766" s="33"/>
      <c r="F766" s="33"/>
      <c r="G766" s="33"/>
      <c r="H766" s="33"/>
      <c r="I766" s="33"/>
      <c r="J766" s="33"/>
      <c r="K766" s="33"/>
      <c r="L766" s="33"/>
      <c r="M766" t="str">
        <f>IF(SUM(B766:L766)&gt;0,'Calulations '!V760,"N.A.")</f>
        <v>N.A.</v>
      </c>
      <c r="N766" s="26" t="e">
        <f t="shared" si="11"/>
        <v>#VALUE!</v>
      </c>
    </row>
    <row r="767" spans="1:14" x14ac:dyDescent="0.3">
      <c r="A767" s="33">
        <v>752</v>
      </c>
      <c r="B767" s="33"/>
      <c r="C767" s="33"/>
      <c r="D767" s="33"/>
      <c r="E767" s="33"/>
      <c r="F767" s="33"/>
      <c r="G767" s="33"/>
      <c r="H767" s="33"/>
      <c r="I767" s="33"/>
      <c r="J767" s="33"/>
      <c r="K767" s="33"/>
      <c r="L767" s="33"/>
      <c r="M767" t="str">
        <f>IF(SUM(B767:L767)&gt;0,'Calulations '!V761,"N.A.")</f>
        <v>N.A.</v>
      </c>
      <c r="N767" s="26" t="e">
        <f t="shared" si="11"/>
        <v>#VALUE!</v>
      </c>
    </row>
    <row r="768" spans="1:14" x14ac:dyDescent="0.3">
      <c r="A768" s="33">
        <v>753</v>
      </c>
      <c r="B768" s="33"/>
      <c r="C768" s="33"/>
      <c r="D768" s="33"/>
      <c r="E768" s="33"/>
      <c r="F768" s="33"/>
      <c r="G768" s="33"/>
      <c r="H768" s="33"/>
      <c r="I768" s="33"/>
      <c r="J768" s="33"/>
      <c r="K768" s="33"/>
      <c r="L768" s="33"/>
      <c r="M768" t="str">
        <f>IF(SUM(B768:L768)&gt;0,'Calulations '!V762,"N.A.")</f>
        <v>N.A.</v>
      </c>
      <c r="N768" s="26" t="e">
        <f t="shared" si="11"/>
        <v>#VALUE!</v>
      </c>
    </row>
    <row r="769" spans="1:14" x14ac:dyDescent="0.3">
      <c r="A769" s="33">
        <v>754</v>
      </c>
      <c r="B769" s="33"/>
      <c r="C769" s="33"/>
      <c r="D769" s="33"/>
      <c r="E769" s="33"/>
      <c r="F769" s="33"/>
      <c r="G769" s="33"/>
      <c r="H769" s="33"/>
      <c r="I769" s="33"/>
      <c r="J769" s="33"/>
      <c r="K769" s="33"/>
      <c r="L769" s="33"/>
      <c r="M769" t="str">
        <f>IF(SUM(B769:L769)&gt;0,'Calulations '!V763,"N.A.")</f>
        <v>N.A.</v>
      </c>
      <c r="N769" s="26" t="e">
        <f t="shared" si="11"/>
        <v>#VALUE!</v>
      </c>
    </row>
    <row r="770" spans="1:14" x14ac:dyDescent="0.3">
      <c r="A770" s="33">
        <v>755</v>
      </c>
      <c r="B770" s="33"/>
      <c r="C770" s="33"/>
      <c r="D770" s="33"/>
      <c r="E770" s="33"/>
      <c r="F770" s="33"/>
      <c r="G770" s="33"/>
      <c r="H770" s="33"/>
      <c r="I770" s="33"/>
      <c r="J770" s="33"/>
      <c r="K770" s="33"/>
      <c r="L770" s="33"/>
      <c r="M770" t="str">
        <f>IF(SUM(B770:L770)&gt;0,'Calulations '!V764,"N.A.")</f>
        <v>N.A.</v>
      </c>
      <c r="N770" s="26" t="e">
        <f t="shared" si="11"/>
        <v>#VALUE!</v>
      </c>
    </row>
    <row r="771" spans="1:14" x14ac:dyDescent="0.3">
      <c r="A771" s="33">
        <v>756</v>
      </c>
      <c r="B771" s="33"/>
      <c r="C771" s="33"/>
      <c r="D771" s="33"/>
      <c r="E771" s="33"/>
      <c r="F771" s="33"/>
      <c r="G771" s="33"/>
      <c r="H771" s="33"/>
      <c r="I771" s="33"/>
      <c r="J771" s="33"/>
      <c r="K771" s="33"/>
      <c r="L771" s="33"/>
      <c r="M771" t="str">
        <f>IF(SUM(B771:L771)&gt;0,'Calulations '!V765,"N.A.")</f>
        <v>N.A.</v>
      </c>
      <c r="N771" s="26" t="e">
        <f t="shared" si="11"/>
        <v>#VALUE!</v>
      </c>
    </row>
    <row r="772" spans="1:14" x14ac:dyDescent="0.3">
      <c r="A772" s="33">
        <v>757</v>
      </c>
      <c r="B772" s="33"/>
      <c r="C772" s="33"/>
      <c r="D772" s="33"/>
      <c r="E772" s="33"/>
      <c r="F772" s="33"/>
      <c r="G772" s="33"/>
      <c r="H772" s="33"/>
      <c r="I772" s="33"/>
      <c r="J772" s="33"/>
      <c r="K772" s="33"/>
      <c r="L772" s="33"/>
      <c r="M772" t="str">
        <f>IF(SUM(B772:L772)&gt;0,'Calulations '!V766,"N.A.")</f>
        <v>N.A.</v>
      </c>
      <c r="N772" s="26" t="e">
        <f t="shared" si="11"/>
        <v>#VALUE!</v>
      </c>
    </row>
    <row r="773" spans="1:14" x14ac:dyDescent="0.3">
      <c r="A773" s="33">
        <v>758</v>
      </c>
      <c r="B773" s="33"/>
      <c r="C773" s="33"/>
      <c r="D773" s="33"/>
      <c r="E773" s="33"/>
      <c r="F773" s="33"/>
      <c r="G773" s="33"/>
      <c r="H773" s="33"/>
      <c r="I773" s="33"/>
      <c r="J773" s="33"/>
      <c r="K773" s="33"/>
      <c r="L773" s="33"/>
      <c r="M773" t="str">
        <f>IF(SUM(B773:L773)&gt;0,'Calulations '!V767,"N.A.")</f>
        <v>N.A.</v>
      </c>
      <c r="N773" s="26" t="e">
        <f t="shared" si="11"/>
        <v>#VALUE!</v>
      </c>
    </row>
    <row r="774" spans="1:14" x14ac:dyDescent="0.3">
      <c r="A774" s="33">
        <v>759</v>
      </c>
      <c r="B774" s="33"/>
      <c r="C774" s="33"/>
      <c r="D774" s="33"/>
      <c r="E774" s="33"/>
      <c r="F774" s="33"/>
      <c r="G774" s="33"/>
      <c r="H774" s="33"/>
      <c r="I774" s="33"/>
      <c r="J774" s="33"/>
      <c r="K774" s="33"/>
      <c r="L774" s="33"/>
      <c r="M774" t="str">
        <f>IF(SUM(B774:L774)&gt;0,'Calulations '!V768,"N.A.")</f>
        <v>N.A.</v>
      </c>
      <c r="N774" s="26" t="e">
        <f t="shared" si="11"/>
        <v>#VALUE!</v>
      </c>
    </row>
    <row r="775" spans="1:14" x14ac:dyDescent="0.3">
      <c r="A775" s="33">
        <v>760</v>
      </c>
      <c r="B775" s="33"/>
      <c r="C775" s="33"/>
      <c r="D775" s="33"/>
      <c r="E775" s="33"/>
      <c r="F775" s="33"/>
      <c r="G775" s="33"/>
      <c r="H775" s="33"/>
      <c r="I775" s="33"/>
      <c r="J775" s="33"/>
      <c r="K775" s="33"/>
      <c r="L775" s="33"/>
      <c r="M775" t="str">
        <f>IF(SUM(B775:L775)&gt;0,'Calulations '!V769,"N.A.")</f>
        <v>N.A.</v>
      </c>
      <c r="N775" s="26" t="e">
        <f t="shared" si="11"/>
        <v>#VALUE!</v>
      </c>
    </row>
    <row r="776" spans="1:14" x14ac:dyDescent="0.3">
      <c r="A776" s="33">
        <v>761</v>
      </c>
      <c r="B776" s="33"/>
      <c r="C776" s="33"/>
      <c r="D776" s="33"/>
      <c r="E776" s="33"/>
      <c r="F776" s="33"/>
      <c r="G776" s="33"/>
      <c r="H776" s="33"/>
      <c r="I776" s="33"/>
      <c r="J776" s="33"/>
      <c r="K776" s="33"/>
      <c r="L776" s="33"/>
      <c r="M776" t="str">
        <f>IF(SUM(B776:L776)&gt;0,'Calulations '!V770,"N.A.")</f>
        <v>N.A.</v>
      </c>
      <c r="N776" s="26" t="e">
        <f t="shared" si="11"/>
        <v>#VALUE!</v>
      </c>
    </row>
    <row r="777" spans="1:14" x14ac:dyDescent="0.3">
      <c r="A777" s="33">
        <v>762</v>
      </c>
      <c r="B777" s="33"/>
      <c r="C777" s="33"/>
      <c r="D777" s="33"/>
      <c r="E777" s="33"/>
      <c r="F777" s="33"/>
      <c r="G777" s="33"/>
      <c r="H777" s="33"/>
      <c r="I777" s="33"/>
      <c r="J777" s="33"/>
      <c r="K777" s="33"/>
      <c r="L777" s="33"/>
      <c r="M777" t="str">
        <f>IF(SUM(B777:L777)&gt;0,'Calulations '!V771,"N.A.")</f>
        <v>N.A.</v>
      </c>
      <c r="N777" s="26" t="e">
        <f t="shared" si="11"/>
        <v>#VALUE!</v>
      </c>
    </row>
    <row r="778" spans="1:14" x14ac:dyDescent="0.3">
      <c r="A778" s="33">
        <v>763</v>
      </c>
      <c r="B778" s="33"/>
      <c r="C778" s="33"/>
      <c r="D778" s="33"/>
      <c r="E778" s="33"/>
      <c r="F778" s="33"/>
      <c r="G778" s="33"/>
      <c r="H778" s="33"/>
      <c r="I778" s="33"/>
      <c r="J778" s="33"/>
      <c r="K778" s="33"/>
      <c r="L778" s="33"/>
      <c r="M778" t="str">
        <f>IF(SUM(B778:L778)&gt;0,'Calulations '!V772,"N.A.")</f>
        <v>N.A.</v>
      </c>
      <c r="N778" s="26" t="e">
        <f t="shared" si="11"/>
        <v>#VALUE!</v>
      </c>
    </row>
    <row r="779" spans="1:14" x14ac:dyDescent="0.3">
      <c r="A779" s="33">
        <v>764</v>
      </c>
      <c r="B779" s="33"/>
      <c r="C779" s="33"/>
      <c r="D779" s="33"/>
      <c r="E779" s="33"/>
      <c r="F779" s="33"/>
      <c r="G779" s="33"/>
      <c r="H779" s="33"/>
      <c r="I779" s="33"/>
      <c r="J779" s="33"/>
      <c r="K779" s="33"/>
      <c r="L779" s="33"/>
      <c r="M779" t="str">
        <f>IF(SUM(B779:L779)&gt;0,'Calulations '!V773,"N.A.")</f>
        <v>N.A.</v>
      </c>
      <c r="N779" s="26" t="e">
        <f t="shared" si="11"/>
        <v>#VALUE!</v>
      </c>
    </row>
    <row r="780" spans="1:14" x14ac:dyDescent="0.3">
      <c r="A780" s="33">
        <v>765</v>
      </c>
      <c r="B780" s="33"/>
      <c r="C780" s="33"/>
      <c r="D780" s="33"/>
      <c r="E780" s="33"/>
      <c r="F780" s="33"/>
      <c r="G780" s="33"/>
      <c r="H780" s="33"/>
      <c r="I780" s="33"/>
      <c r="J780" s="33"/>
      <c r="K780" s="33"/>
      <c r="L780" s="33"/>
      <c r="M780" t="str">
        <f>IF(SUM(B780:L780)&gt;0,'Calulations '!V774,"N.A.")</f>
        <v>N.A.</v>
      </c>
      <c r="N780" s="26" t="e">
        <f t="shared" si="11"/>
        <v>#VALUE!</v>
      </c>
    </row>
    <row r="781" spans="1:14" x14ac:dyDescent="0.3">
      <c r="A781" s="33">
        <v>766</v>
      </c>
      <c r="B781" s="33"/>
      <c r="C781" s="33"/>
      <c r="D781" s="33"/>
      <c r="E781" s="33"/>
      <c r="F781" s="33"/>
      <c r="G781" s="33"/>
      <c r="H781" s="33"/>
      <c r="I781" s="33"/>
      <c r="J781" s="33"/>
      <c r="K781" s="33"/>
      <c r="L781" s="33"/>
      <c r="M781" t="str">
        <f>IF(SUM(B781:L781)&gt;0,'Calulations '!V775,"N.A.")</f>
        <v>N.A.</v>
      </c>
      <c r="N781" s="26" t="e">
        <f t="shared" si="11"/>
        <v>#VALUE!</v>
      </c>
    </row>
    <row r="782" spans="1:14" x14ac:dyDescent="0.3">
      <c r="A782" s="33">
        <v>767</v>
      </c>
      <c r="B782" s="33"/>
      <c r="C782" s="33"/>
      <c r="D782" s="33"/>
      <c r="E782" s="33"/>
      <c r="F782" s="33"/>
      <c r="G782" s="33"/>
      <c r="H782" s="33"/>
      <c r="I782" s="33"/>
      <c r="J782" s="33"/>
      <c r="K782" s="33"/>
      <c r="L782" s="33"/>
      <c r="M782" t="str">
        <f>IF(SUM(B782:L782)&gt;0,'Calulations '!V776,"N.A.")</f>
        <v>N.A.</v>
      </c>
      <c r="N782" s="26" t="e">
        <f t="shared" si="11"/>
        <v>#VALUE!</v>
      </c>
    </row>
    <row r="783" spans="1:14" x14ac:dyDescent="0.3">
      <c r="A783" s="33">
        <v>768</v>
      </c>
      <c r="B783" s="33"/>
      <c r="C783" s="33"/>
      <c r="D783" s="33"/>
      <c r="E783" s="33"/>
      <c r="F783" s="33"/>
      <c r="G783" s="33"/>
      <c r="H783" s="33"/>
      <c r="I783" s="33"/>
      <c r="J783" s="33"/>
      <c r="K783" s="33"/>
      <c r="L783" s="33"/>
      <c r="M783" t="str">
        <f>IF(SUM(B783:L783)&gt;0,'Calulations '!V777,"N.A.")</f>
        <v>N.A.</v>
      </c>
      <c r="N783" s="26" t="e">
        <f t="shared" si="11"/>
        <v>#VALUE!</v>
      </c>
    </row>
    <row r="784" spans="1:14" x14ac:dyDescent="0.3">
      <c r="A784" s="33">
        <v>769</v>
      </c>
      <c r="B784" s="33"/>
      <c r="C784" s="33"/>
      <c r="D784" s="33"/>
      <c r="E784" s="33"/>
      <c r="F784" s="33"/>
      <c r="G784" s="33"/>
      <c r="H784" s="33"/>
      <c r="I784" s="33"/>
      <c r="J784" s="33"/>
      <c r="K784" s="33"/>
      <c r="L784" s="33"/>
      <c r="M784" t="str">
        <f>IF(SUM(B784:L784)&gt;0,'Calulations '!V778,"N.A.")</f>
        <v>N.A.</v>
      </c>
      <c r="N784" s="26" t="e">
        <f t="shared" si="11"/>
        <v>#VALUE!</v>
      </c>
    </row>
    <row r="785" spans="1:14" x14ac:dyDescent="0.3">
      <c r="A785" s="33">
        <v>770</v>
      </c>
      <c r="B785" s="33"/>
      <c r="C785" s="33"/>
      <c r="D785" s="33"/>
      <c r="E785" s="33"/>
      <c r="F785" s="33"/>
      <c r="G785" s="33"/>
      <c r="H785" s="33"/>
      <c r="I785" s="33"/>
      <c r="J785" s="33"/>
      <c r="K785" s="33"/>
      <c r="L785" s="33"/>
      <c r="M785" t="str">
        <f>IF(SUM(B785:L785)&gt;0,'Calulations '!V779,"N.A.")</f>
        <v>N.A.</v>
      </c>
      <c r="N785" s="26" t="e">
        <f t="shared" ref="N785:N848" si="12">IF($C$13&gt;0.1,100-((_xlfn.NORM.DIST($C$13,M785,0.1327057,TRUE))*100),"N.A.")</f>
        <v>#VALUE!</v>
      </c>
    </row>
    <row r="786" spans="1:14" x14ac:dyDescent="0.3">
      <c r="A786" s="33">
        <v>771</v>
      </c>
      <c r="B786" s="33"/>
      <c r="C786" s="33"/>
      <c r="D786" s="33"/>
      <c r="E786" s="33"/>
      <c r="F786" s="33"/>
      <c r="G786" s="33"/>
      <c r="H786" s="33"/>
      <c r="I786" s="33"/>
      <c r="J786" s="33"/>
      <c r="K786" s="33"/>
      <c r="L786" s="33"/>
      <c r="M786" t="str">
        <f>IF(SUM(B786:L786)&gt;0,'Calulations '!V780,"N.A.")</f>
        <v>N.A.</v>
      </c>
      <c r="N786" s="26" t="e">
        <f t="shared" si="12"/>
        <v>#VALUE!</v>
      </c>
    </row>
    <row r="787" spans="1:14" x14ac:dyDescent="0.3">
      <c r="A787" s="33">
        <v>772</v>
      </c>
      <c r="B787" s="33"/>
      <c r="C787" s="33"/>
      <c r="D787" s="33"/>
      <c r="E787" s="33"/>
      <c r="F787" s="33"/>
      <c r="G787" s="33"/>
      <c r="H787" s="33"/>
      <c r="I787" s="33"/>
      <c r="J787" s="33"/>
      <c r="K787" s="33"/>
      <c r="L787" s="33"/>
      <c r="M787" t="str">
        <f>IF(SUM(B787:L787)&gt;0,'Calulations '!V781,"N.A.")</f>
        <v>N.A.</v>
      </c>
      <c r="N787" s="26" t="e">
        <f t="shared" si="12"/>
        <v>#VALUE!</v>
      </c>
    </row>
    <row r="788" spans="1:14" x14ac:dyDescent="0.3">
      <c r="A788" s="33">
        <v>773</v>
      </c>
      <c r="B788" s="33"/>
      <c r="C788" s="33"/>
      <c r="D788" s="33"/>
      <c r="E788" s="33"/>
      <c r="F788" s="33"/>
      <c r="G788" s="33"/>
      <c r="H788" s="33"/>
      <c r="I788" s="33"/>
      <c r="J788" s="33"/>
      <c r="K788" s="33"/>
      <c r="L788" s="33"/>
      <c r="M788" t="str">
        <f>IF(SUM(B788:L788)&gt;0,'Calulations '!V782,"N.A.")</f>
        <v>N.A.</v>
      </c>
      <c r="N788" s="26" t="e">
        <f t="shared" si="12"/>
        <v>#VALUE!</v>
      </c>
    </row>
    <row r="789" spans="1:14" x14ac:dyDescent="0.3">
      <c r="A789" s="33">
        <v>774</v>
      </c>
      <c r="B789" s="33"/>
      <c r="C789" s="33"/>
      <c r="D789" s="33"/>
      <c r="E789" s="33"/>
      <c r="F789" s="33"/>
      <c r="G789" s="33"/>
      <c r="H789" s="33"/>
      <c r="I789" s="33"/>
      <c r="J789" s="33"/>
      <c r="K789" s="33"/>
      <c r="L789" s="33"/>
      <c r="M789" t="str">
        <f>IF(SUM(B789:L789)&gt;0,'Calulations '!V783,"N.A.")</f>
        <v>N.A.</v>
      </c>
      <c r="N789" s="26" t="e">
        <f t="shared" si="12"/>
        <v>#VALUE!</v>
      </c>
    </row>
    <row r="790" spans="1:14" x14ac:dyDescent="0.3">
      <c r="A790" s="33">
        <v>775</v>
      </c>
      <c r="B790" s="33"/>
      <c r="C790" s="33"/>
      <c r="D790" s="33"/>
      <c r="E790" s="33"/>
      <c r="F790" s="33"/>
      <c r="G790" s="33"/>
      <c r="H790" s="33"/>
      <c r="I790" s="33"/>
      <c r="J790" s="33"/>
      <c r="K790" s="33"/>
      <c r="L790" s="33"/>
      <c r="M790" t="str">
        <f>IF(SUM(B790:L790)&gt;0,'Calulations '!V784,"N.A.")</f>
        <v>N.A.</v>
      </c>
      <c r="N790" s="26" t="e">
        <f t="shared" si="12"/>
        <v>#VALUE!</v>
      </c>
    </row>
    <row r="791" spans="1:14" x14ac:dyDescent="0.3">
      <c r="A791" s="33">
        <v>776</v>
      </c>
      <c r="B791" s="33"/>
      <c r="C791" s="33"/>
      <c r="D791" s="33"/>
      <c r="E791" s="33"/>
      <c r="F791" s="33"/>
      <c r="G791" s="33"/>
      <c r="H791" s="33"/>
      <c r="I791" s="33"/>
      <c r="J791" s="33"/>
      <c r="K791" s="33"/>
      <c r="L791" s="33"/>
      <c r="M791" t="str">
        <f>IF(SUM(B791:L791)&gt;0,'Calulations '!V785,"N.A.")</f>
        <v>N.A.</v>
      </c>
      <c r="N791" s="26" t="e">
        <f t="shared" si="12"/>
        <v>#VALUE!</v>
      </c>
    </row>
    <row r="792" spans="1:14" x14ac:dyDescent="0.3">
      <c r="A792" s="33">
        <v>777</v>
      </c>
      <c r="B792" s="33"/>
      <c r="C792" s="33"/>
      <c r="D792" s="33"/>
      <c r="E792" s="33"/>
      <c r="F792" s="33"/>
      <c r="G792" s="33"/>
      <c r="H792" s="33"/>
      <c r="I792" s="33"/>
      <c r="J792" s="33"/>
      <c r="K792" s="33"/>
      <c r="L792" s="33"/>
      <c r="M792" t="str">
        <f>IF(SUM(B792:L792)&gt;0,'Calulations '!V786,"N.A.")</f>
        <v>N.A.</v>
      </c>
      <c r="N792" s="26" t="e">
        <f t="shared" si="12"/>
        <v>#VALUE!</v>
      </c>
    </row>
    <row r="793" spans="1:14" x14ac:dyDescent="0.3">
      <c r="A793" s="33">
        <v>778</v>
      </c>
      <c r="B793" s="33"/>
      <c r="C793" s="33"/>
      <c r="D793" s="33"/>
      <c r="E793" s="33"/>
      <c r="F793" s="33"/>
      <c r="G793" s="33"/>
      <c r="H793" s="33"/>
      <c r="I793" s="33"/>
      <c r="J793" s="33"/>
      <c r="K793" s="33"/>
      <c r="L793" s="33"/>
      <c r="M793" t="str">
        <f>IF(SUM(B793:L793)&gt;0,'Calulations '!V787,"N.A.")</f>
        <v>N.A.</v>
      </c>
      <c r="N793" s="26" t="e">
        <f t="shared" si="12"/>
        <v>#VALUE!</v>
      </c>
    </row>
    <row r="794" spans="1:14" x14ac:dyDescent="0.3">
      <c r="A794" s="33">
        <v>779</v>
      </c>
      <c r="B794" s="33"/>
      <c r="C794" s="33"/>
      <c r="D794" s="33"/>
      <c r="E794" s="33"/>
      <c r="F794" s="33"/>
      <c r="G794" s="33"/>
      <c r="H794" s="33"/>
      <c r="I794" s="33"/>
      <c r="J794" s="33"/>
      <c r="K794" s="33"/>
      <c r="L794" s="33"/>
      <c r="M794" t="str">
        <f>IF(SUM(B794:L794)&gt;0,'Calulations '!V788,"N.A.")</f>
        <v>N.A.</v>
      </c>
      <c r="N794" s="26" t="e">
        <f t="shared" si="12"/>
        <v>#VALUE!</v>
      </c>
    </row>
    <row r="795" spans="1:14" x14ac:dyDescent="0.3">
      <c r="A795" s="33">
        <v>780</v>
      </c>
      <c r="B795" s="33"/>
      <c r="C795" s="33"/>
      <c r="D795" s="33"/>
      <c r="E795" s="33"/>
      <c r="F795" s="33"/>
      <c r="G795" s="33"/>
      <c r="H795" s="33"/>
      <c r="I795" s="33"/>
      <c r="J795" s="33"/>
      <c r="K795" s="33"/>
      <c r="L795" s="33"/>
      <c r="M795" t="str">
        <f>IF(SUM(B795:L795)&gt;0,'Calulations '!V789,"N.A.")</f>
        <v>N.A.</v>
      </c>
      <c r="N795" s="26" t="e">
        <f t="shared" si="12"/>
        <v>#VALUE!</v>
      </c>
    </row>
    <row r="796" spans="1:14" x14ac:dyDescent="0.3">
      <c r="A796" s="33">
        <v>781</v>
      </c>
      <c r="B796" s="33"/>
      <c r="C796" s="33"/>
      <c r="D796" s="33"/>
      <c r="E796" s="33"/>
      <c r="F796" s="33"/>
      <c r="G796" s="33"/>
      <c r="H796" s="33"/>
      <c r="I796" s="33"/>
      <c r="J796" s="33"/>
      <c r="K796" s="33"/>
      <c r="L796" s="33"/>
      <c r="M796" t="str">
        <f>IF(SUM(B796:L796)&gt;0,'Calulations '!V790,"N.A.")</f>
        <v>N.A.</v>
      </c>
      <c r="N796" s="26" t="e">
        <f t="shared" si="12"/>
        <v>#VALUE!</v>
      </c>
    </row>
    <row r="797" spans="1:14" x14ac:dyDescent="0.3">
      <c r="A797" s="33">
        <v>782</v>
      </c>
      <c r="B797" s="33"/>
      <c r="C797" s="33"/>
      <c r="D797" s="33"/>
      <c r="E797" s="33"/>
      <c r="F797" s="33"/>
      <c r="G797" s="33"/>
      <c r="H797" s="33"/>
      <c r="I797" s="33"/>
      <c r="J797" s="33"/>
      <c r="K797" s="33"/>
      <c r="L797" s="33"/>
      <c r="M797" t="str">
        <f>IF(SUM(B797:L797)&gt;0,'Calulations '!V791,"N.A.")</f>
        <v>N.A.</v>
      </c>
      <c r="N797" s="26" t="e">
        <f t="shared" si="12"/>
        <v>#VALUE!</v>
      </c>
    </row>
    <row r="798" spans="1:14" x14ac:dyDescent="0.3">
      <c r="A798" s="33">
        <v>783</v>
      </c>
      <c r="B798" s="33"/>
      <c r="C798" s="33"/>
      <c r="D798" s="33"/>
      <c r="E798" s="33"/>
      <c r="F798" s="33"/>
      <c r="G798" s="33"/>
      <c r="H798" s="33"/>
      <c r="I798" s="33"/>
      <c r="J798" s="33"/>
      <c r="K798" s="33"/>
      <c r="L798" s="33"/>
      <c r="M798" t="str">
        <f>IF(SUM(B798:L798)&gt;0,'Calulations '!V792,"N.A.")</f>
        <v>N.A.</v>
      </c>
      <c r="N798" s="26" t="e">
        <f t="shared" si="12"/>
        <v>#VALUE!</v>
      </c>
    </row>
    <row r="799" spans="1:14" x14ac:dyDescent="0.3">
      <c r="A799" s="33">
        <v>784</v>
      </c>
      <c r="B799" s="33"/>
      <c r="C799" s="33"/>
      <c r="D799" s="33"/>
      <c r="E799" s="33"/>
      <c r="F799" s="33"/>
      <c r="G799" s="33"/>
      <c r="H799" s="33"/>
      <c r="I799" s="33"/>
      <c r="J799" s="33"/>
      <c r="K799" s="33"/>
      <c r="L799" s="33"/>
      <c r="M799" t="str">
        <f>IF(SUM(B799:L799)&gt;0,'Calulations '!V793,"N.A.")</f>
        <v>N.A.</v>
      </c>
      <c r="N799" s="26" t="e">
        <f t="shared" si="12"/>
        <v>#VALUE!</v>
      </c>
    </row>
    <row r="800" spans="1:14" x14ac:dyDescent="0.3">
      <c r="A800" s="33">
        <v>785</v>
      </c>
      <c r="B800" s="33"/>
      <c r="C800" s="33"/>
      <c r="D800" s="33"/>
      <c r="E800" s="33"/>
      <c r="F800" s="33"/>
      <c r="G800" s="33"/>
      <c r="H800" s="33"/>
      <c r="I800" s="33"/>
      <c r="J800" s="33"/>
      <c r="K800" s="33"/>
      <c r="L800" s="33"/>
      <c r="M800" t="str">
        <f>IF(SUM(B800:L800)&gt;0,'Calulations '!V794,"N.A.")</f>
        <v>N.A.</v>
      </c>
      <c r="N800" s="26" t="e">
        <f t="shared" si="12"/>
        <v>#VALUE!</v>
      </c>
    </row>
    <row r="801" spans="1:14" x14ac:dyDescent="0.3">
      <c r="A801" s="33">
        <v>786</v>
      </c>
      <c r="B801" s="33"/>
      <c r="C801" s="33"/>
      <c r="D801" s="33"/>
      <c r="E801" s="33"/>
      <c r="F801" s="33"/>
      <c r="G801" s="33"/>
      <c r="H801" s="33"/>
      <c r="I801" s="33"/>
      <c r="J801" s="33"/>
      <c r="K801" s="33"/>
      <c r="L801" s="33"/>
      <c r="M801" t="str">
        <f>IF(SUM(B801:L801)&gt;0,'Calulations '!V795,"N.A.")</f>
        <v>N.A.</v>
      </c>
      <c r="N801" s="26" t="e">
        <f t="shared" si="12"/>
        <v>#VALUE!</v>
      </c>
    </row>
    <row r="802" spans="1:14" x14ac:dyDescent="0.3">
      <c r="A802" s="33">
        <v>787</v>
      </c>
      <c r="B802" s="33"/>
      <c r="C802" s="33"/>
      <c r="D802" s="33"/>
      <c r="E802" s="33"/>
      <c r="F802" s="33"/>
      <c r="G802" s="33"/>
      <c r="H802" s="33"/>
      <c r="I802" s="33"/>
      <c r="J802" s="33"/>
      <c r="K802" s="33"/>
      <c r="L802" s="33"/>
      <c r="M802" t="str">
        <f>IF(SUM(B802:L802)&gt;0,'Calulations '!V796,"N.A.")</f>
        <v>N.A.</v>
      </c>
      <c r="N802" s="26" t="e">
        <f t="shared" si="12"/>
        <v>#VALUE!</v>
      </c>
    </row>
    <row r="803" spans="1:14" x14ac:dyDescent="0.3">
      <c r="A803" s="33">
        <v>788</v>
      </c>
      <c r="B803" s="33"/>
      <c r="C803" s="33"/>
      <c r="D803" s="33"/>
      <c r="E803" s="33"/>
      <c r="F803" s="33"/>
      <c r="G803" s="33"/>
      <c r="H803" s="33"/>
      <c r="I803" s="33"/>
      <c r="J803" s="33"/>
      <c r="K803" s="33"/>
      <c r="L803" s="33"/>
      <c r="M803" t="str">
        <f>IF(SUM(B803:L803)&gt;0,'Calulations '!V797,"N.A.")</f>
        <v>N.A.</v>
      </c>
      <c r="N803" s="26" t="e">
        <f t="shared" si="12"/>
        <v>#VALUE!</v>
      </c>
    </row>
    <row r="804" spans="1:14" x14ac:dyDescent="0.3">
      <c r="A804" s="33">
        <v>789</v>
      </c>
      <c r="B804" s="33"/>
      <c r="C804" s="33"/>
      <c r="D804" s="33"/>
      <c r="E804" s="33"/>
      <c r="F804" s="33"/>
      <c r="G804" s="33"/>
      <c r="H804" s="33"/>
      <c r="I804" s="33"/>
      <c r="J804" s="33"/>
      <c r="K804" s="33"/>
      <c r="L804" s="33"/>
      <c r="M804" t="str">
        <f>IF(SUM(B804:L804)&gt;0,'Calulations '!V798,"N.A.")</f>
        <v>N.A.</v>
      </c>
      <c r="N804" s="26" t="e">
        <f t="shared" si="12"/>
        <v>#VALUE!</v>
      </c>
    </row>
    <row r="805" spans="1:14" x14ac:dyDescent="0.3">
      <c r="A805" s="33">
        <v>790</v>
      </c>
      <c r="B805" s="33"/>
      <c r="C805" s="33"/>
      <c r="D805" s="33"/>
      <c r="E805" s="33"/>
      <c r="F805" s="33"/>
      <c r="G805" s="33"/>
      <c r="H805" s="33"/>
      <c r="I805" s="33"/>
      <c r="J805" s="33"/>
      <c r="K805" s="33"/>
      <c r="L805" s="33"/>
      <c r="M805" t="str">
        <f>IF(SUM(B805:L805)&gt;0,'Calulations '!V799,"N.A.")</f>
        <v>N.A.</v>
      </c>
      <c r="N805" s="26" t="e">
        <f t="shared" si="12"/>
        <v>#VALUE!</v>
      </c>
    </row>
    <row r="806" spans="1:14" x14ac:dyDescent="0.3">
      <c r="A806" s="33">
        <v>791</v>
      </c>
      <c r="B806" s="33"/>
      <c r="C806" s="33"/>
      <c r="D806" s="33"/>
      <c r="E806" s="33"/>
      <c r="F806" s="33"/>
      <c r="G806" s="33"/>
      <c r="H806" s="33"/>
      <c r="I806" s="33"/>
      <c r="J806" s="33"/>
      <c r="K806" s="33"/>
      <c r="L806" s="33"/>
      <c r="M806" t="str">
        <f>IF(SUM(B806:L806)&gt;0,'Calulations '!V800,"N.A.")</f>
        <v>N.A.</v>
      </c>
      <c r="N806" s="26" t="e">
        <f t="shared" si="12"/>
        <v>#VALUE!</v>
      </c>
    </row>
    <row r="807" spans="1:14" x14ac:dyDescent="0.3">
      <c r="A807" s="33">
        <v>792</v>
      </c>
      <c r="B807" s="33"/>
      <c r="C807" s="33"/>
      <c r="D807" s="33"/>
      <c r="E807" s="33"/>
      <c r="F807" s="33"/>
      <c r="G807" s="33"/>
      <c r="H807" s="33"/>
      <c r="I807" s="33"/>
      <c r="J807" s="33"/>
      <c r="K807" s="33"/>
      <c r="L807" s="33"/>
      <c r="M807" t="str">
        <f>IF(SUM(B807:L807)&gt;0,'Calulations '!V801,"N.A.")</f>
        <v>N.A.</v>
      </c>
      <c r="N807" s="26" t="e">
        <f t="shared" si="12"/>
        <v>#VALUE!</v>
      </c>
    </row>
    <row r="808" spans="1:14" x14ac:dyDescent="0.3">
      <c r="A808" s="33">
        <v>793</v>
      </c>
      <c r="B808" s="33"/>
      <c r="C808" s="33"/>
      <c r="D808" s="33"/>
      <c r="E808" s="33"/>
      <c r="F808" s="33"/>
      <c r="G808" s="33"/>
      <c r="H808" s="33"/>
      <c r="I808" s="33"/>
      <c r="J808" s="33"/>
      <c r="K808" s="33"/>
      <c r="L808" s="33"/>
      <c r="M808" t="str">
        <f>IF(SUM(B808:L808)&gt;0,'Calulations '!V802,"N.A.")</f>
        <v>N.A.</v>
      </c>
      <c r="N808" s="26" t="e">
        <f t="shared" si="12"/>
        <v>#VALUE!</v>
      </c>
    </row>
    <row r="809" spans="1:14" x14ac:dyDescent="0.3">
      <c r="A809" s="33">
        <v>794</v>
      </c>
      <c r="B809" s="33"/>
      <c r="C809" s="33"/>
      <c r="D809" s="33"/>
      <c r="E809" s="33"/>
      <c r="F809" s="33"/>
      <c r="G809" s="33"/>
      <c r="H809" s="33"/>
      <c r="I809" s="33"/>
      <c r="J809" s="33"/>
      <c r="K809" s="33"/>
      <c r="L809" s="33"/>
      <c r="M809" t="str">
        <f>IF(SUM(B809:L809)&gt;0,'Calulations '!V803,"N.A.")</f>
        <v>N.A.</v>
      </c>
      <c r="N809" s="26" t="e">
        <f t="shared" si="12"/>
        <v>#VALUE!</v>
      </c>
    </row>
    <row r="810" spans="1:14" x14ac:dyDescent="0.3">
      <c r="A810" s="33">
        <v>795</v>
      </c>
      <c r="B810" s="33"/>
      <c r="C810" s="33"/>
      <c r="D810" s="33"/>
      <c r="E810" s="33"/>
      <c r="F810" s="33"/>
      <c r="G810" s="33"/>
      <c r="H810" s="33"/>
      <c r="I810" s="33"/>
      <c r="J810" s="33"/>
      <c r="K810" s="33"/>
      <c r="L810" s="33"/>
      <c r="M810" t="str">
        <f>IF(SUM(B810:L810)&gt;0,'Calulations '!V804,"N.A.")</f>
        <v>N.A.</v>
      </c>
      <c r="N810" s="26" t="e">
        <f t="shared" si="12"/>
        <v>#VALUE!</v>
      </c>
    </row>
    <row r="811" spans="1:14" x14ac:dyDescent="0.3">
      <c r="A811" s="33">
        <v>796</v>
      </c>
      <c r="B811" s="33"/>
      <c r="C811" s="33"/>
      <c r="D811" s="33"/>
      <c r="E811" s="33"/>
      <c r="F811" s="33"/>
      <c r="G811" s="33"/>
      <c r="H811" s="33"/>
      <c r="I811" s="33"/>
      <c r="J811" s="33"/>
      <c r="K811" s="33"/>
      <c r="L811" s="33"/>
      <c r="M811" t="str">
        <f>IF(SUM(B811:L811)&gt;0,'Calulations '!V805,"N.A.")</f>
        <v>N.A.</v>
      </c>
      <c r="N811" s="26" t="e">
        <f t="shared" si="12"/>
        <v>#VALUE!</v>
      </c>
    </row>
    <row r="812" spans="1:14" x14ac:dyDescent="0.3">
      <c r="A812" s="33">
        <v>797</v>
      </c>
      <c r="B812" s="33"/>
      <c r="C812" s="33"/>
      <c r="D812" s="33"/>
      <c r="E812" s="33"/>
      <c r="F812" s="33"/>
      <c r="G812" s="33"/>
      <c r="H812" s="33"/>
      <c r="I812" s="33"/>
      <c r="J812" s="33"/>
      <c r="K812" s="33"/>
      <c r="L812" s="33"/>
      <c r="M812" t="str">
        <f>IF(SUM(B812:L812)&gt;0,'Calulations '!V806,"N.A.")</f>
        <v>N.A.</v>
      </c>
      <c r="N812" s="26" t="e">
        <f t="shared" si="12"/>
        <v>#VALUE!</v>
      </c>
    </row>
    <row r="813" spans="1:14" x14ac:dyDescent="0.3">
      <c r="A813" s="33">
        <v>798</v>
      </c>
      <c r="B813" s="33"/>
      <c r="C813" s="33"/>
      <c r="D813" s="33"/>
      <c r="E813" s="33"/>
      <c r="F813" s="33"/>
      <c r="G813" s="33"/>
      <c r="H813" s="33"/>
      <c r="I813" s="33"/>
      <c r="J813" s="33"/>
      <c r="K813" s="33"/>
      <c r="L813" s="33"/>
      <c r="M813" t="str">
        <f>IF(SUM(B813:L813)&gt;0,'Calulations '!V807,"N.A.")</f>
        <v>N.A.</v>
      </c>
      <c r="N813" s="26" t="e">
        <f t="shared" si="12"/>
        <v>#VALUE!</v>
      </c>
    </row>
    <row r="814" spans="1:14" x14ac:dyDescent="0.3">
      <c r="A814" s="33">
        <v>799</v>
      </c>
      <c r="B814" s="33"/>
      <c r="C814" s="33"/>
      <c r="D814" s="33"/>
      <c r="E814" s="33"/>
      <c r="F814" s="33"/>
      <c r="G814" s="33"/>
      <c r="H814" s="33"/>
      <c r="I814" s="33"/>
      <c r="J814" s="33"/>
      <c r="K814" s="33"/>
      <c r="L814" s="33"/>
      <c r="M814" t="str">
        <f>IF(SUM(B814:L814)&gt;0,'Calulations '!V808,"N.A.")</f>
        <v>N.A.</v>
      </c>
      <c r="N814" s="26" t="e">
        <f t="shared" si="12"/>
        <v>#VALUE!</v>
      </c>
    </row>
    <row r="815" spans="1:14" x14ac:dyDescent="0.3">
      <c r="A815" s="33">
        <v>800</v>
      </c>
      <c r="B815" s="33"/>
      <c r="C815" s="33"/>
      <c r="D815" s="33"/>
      <c r="E815" s="33"/>
      <c r="F815" s="33"/>
      <c r="G815" s="33"/>
      <c r="H815" s="33"/>
      <c r="I815" s="33"/>
      <c r="J815" s="33"/>
      <c r="K815" s="33"/>
      <c r="L815" s="33"/>
      <c r="M815" t="str">
        <f>IF(SUM(B815:L815)&gt;0,'Calulations '!V809,"N.A.")</f>
        <v>N.A.</v>
      </c>
      <c r="N815" s="26" t="e">
        <f t="shared" si="12"/>
        <v>#VALUE!</v>
      </c>
    </row>
    <row r="816" spans="1:14" x14ac:dyDescent="0.3">
      <c r="A816" s="33">
        <v>801</v>
      </c>
      <c r="B816" s="33"/>
      <c r="C816" s="33"/>
      <c r="D816" s="33"/>
      <c r="E816" s="33"/>
      <c r="F816" s="33"/>
      <c r="G816" s="33"/>
      <c r="H816" s="33"/>
      <c r="I816" s="33"/>
      <c r="J816" s="33"/>
      <c r="K816" s="33"/>
      <c r="L816" s="33"/>
      <c r="M816" t="str">
        <f>IF(SUM(B816:L816)&gt;0,'Calulations '!V810,"N.A.")</f>
        <v>N.A.</v>
      </c>
      <c r="N816" s="26" t="e">
        <f t="shared" si="12"/>
        <v>#VALUE!</v>
      </c>
    </row>
    <row r="817" spans="1:14" x14ac:dyDescent="0.3">
      <c r="A817" s="33">
        <v>802</v>
      </c>
      <c r="B817" s="33"/>
      <c r="C817" s="33"/>
      <c r="D817" s="33"/>
      <c r="E817" s="33"/>
      <c r="F817" s="33"/>
      <c r="G817" s="33"/>
      <c r="H817" s="33"/>
      <c r="I817" s="33"/>
      <c r="J817" s="33"/>
      <c r="K817" s="33"/>
      <c r="L817" s="33"/>
      <c r="M817" t="str">
        <f>IF(SUM(B817:L817)&gt;0,'Calulations '!V811,"N.A.")</f>
        <v>N.A.</v>
      </c>
      <c r="N817" s="26" t="e">
        <f t="shared" si="12"/>
        <v>#VALUE!</v>
      </c>
    </row>
    <row r="818" spans="1:14" x14ac:dyDescent="0.3">
      <c r="A818" s="33">
        <v>803</v>
      </c>
      <c r="B818" s="33"/>
      <c r="C818" s="33"/>
      <c r="D818" s="33"/>
      <c r="E818" s="33"/>
      <c r="F818" s="33"/>
      <c r="G818" s="33"/>
      <c r="H818" s="33"/>
      <c r="I818" s="33"/>
      <c r="J818" s="33"/>
      <c r="K818" s="33"/>
      <c r="L818" s="33"/>
      <c r="M818" t="str">
        <f>IF(SUM(B818:L818)&gt;0,'Calulations '!V812,"N.A.")</f>
        <v>N.A.</v>
      </c>
      <c r="N818" s="26" t="e">
        <f t="shared" si="12"/>
        <v>#VALUE!</v>
      </c>
    </row>
    <row r="819" spans="1:14" x14ac:dyDescent="0.3">
      <c r="A819" s="33">
        <v>804</v>
      </c>
      <c r="B819" s="33"/>
      <c r="C819" s="33"/>
      <c r="D819" s="33"/>
      <c r="E819" s="33"/>
      <c r="F819" s="33"/>
      <c r="G819" s="33"/>
      <c r="H819" s="33"/>
      <c r="I819" s="33"/>
      <c r="J819" s="33"/>
      <c r="K819" s="33"/>
      <c r="L819" s="33"/>
      <c r="M819" t="str">
        <f>IF(SUM(B819:L819)&gt;0,'Calulations '!V813,"N.A.")</f>
        <v>N.A.</v>
      </c>
      <c r="N819" s="26" t="e">
        <f t="shared" si="12"/>
        <v>#VALUE!</v>
      </c>
    </row>
    <row r="820" spans="1:14" x14ac:dyDescent="0.3">
      <c r="A820" s="33">
        <v>805</v>
      </c>
      <c r="B820" s="33"/>
      <c r="C820" s="33"/>
      <c r="D820" s="33"/>
      <c r="E820" s="33"/>
      <c r="F820" s="33"/>
      <c r="G820" s="33"/>
      <c r="H820" s="33"/>
      <c r="I820" s="33"/>
      <c r="J820" s="33"/>
      <c r="K820" s="33"/>
      <c r="L820" s="33"/>
      <c r="M820" t="str">
        <f>IF(SUM(B820:L820)&gt;0,'Calulations '!V814,"N.A.")</f>
        <v>N.A.</v>
      </c>
      <c r="N820" s="26" t="e">
        <f t="shared" si="12"/>
        <v>#VALUE!</v>
      </c>
    </row>
    <row r="821" spans="1:14" x14ac:dyDescent="0.3">
      <c r="A821" s="33">
        <v>806</v>
      </c>
      <c r="B821" s="33"/>
      <c r="C821" s="33"/>
      <c r="D821" s="33"/>
      <c r="E821" s="33"/>
      <c r="F821" s="33"/>
      <c r="G821" s="33"/>
      <c r="H821" s="33"/>
      <c r="I821" s="33"/>
      <c r="J821" s="33"/>
      <c r="K821" s="33"/>
      <c r="L821" s="33"/>
      <c r="M821" t="str">
        <f>IF(SUM(B821:L821)&gt;0,'Calulations '!V815,"N.A.")</f>
        <v>N.A.</v>
      </c>
      <c r="N821" s="26" t="e">
        <f t="shared" si="12"/>
        <v>#VALUE!</v>
      </c>
    </row>
    <row r="822" spans="1:14" x14ac:dyDescent="0.3">
      <c r="A822" s="33">
        <v>807</v>
      </c>
      <c r="B822" s="33"/>
      <c r="C822" s="33"/>
      <c r="D822" s="33"/>
      <c r="E822" s="33"/>
      <c r="F822" s="33"/>
      <c r="G822" s="33"/>
      <c r="H822" s="33"/>
      <c r="I822" s="33"/>
      <c r="J822" s="33"/>
      <c r="K822" s="33"/>
      <c r="L822" s="33"/>
      <c r="M822" t="str">
        <f>IF(SUM(B822:L822)&gt;0,'Calulations '!V816,"N.A.")</f>
        <v>N.A.</v>
      </c>
      <c r="N822" s="26" t="e">
        <f t="shared" si="12"/>
        <v>#VALUE!</v>
      </c>
    </row>
    <row r="823" spans="1:14" x14ac:dyDescent="0.3">
      <c r="A823" s="33">
        <v>808</v>
      </c>
      <c r="B823" s="33"/>
      <c r="C823" s="33"/>
      <c r="D823" s="33"/>
      <c r="E823" s="33"/>
      <c r="F823" s="33"/>
      <c r="G823" s="33"/>
      <c r="H823" s="33"/>
      <c r="I823" s="33"/>
      <c r="J823" s="33"/>
      <c r="K823" s="33"/>
      <c r="L823" s="33"/>
      <c r="M823" t="str">
        <f>IF(SUM(B823:L823)&gt;0,'Calulations '!V817,"N.A.")</f>
        <v>N.A.</v>
      </c>
      <c r="N823" s="26" t="e">
        <f t="shared" si="12"/>
        <v>#VALUE!</v>
      </c>
    </row>
    <row r="824" spans="1:14" x14ac:dyDescent="0.3">
      <c r="A824" s="33">
        <v>809</v>
      </c>
      <c r="B824" s="33"/>
      <c r="C824" s="33"/>
      <c r="D824" s="33"/>
      <c r="E824" s="33"/>
      <c r="F824" s="33"/>
      <c r="G824" s="33"/>
      <c r="H824" s="33"/>
      <c r="I824" s="33"/>
      <c r="J824" s="33"/>
      <c r="K824" s="33"/>
      <c r="L824" s="33"/>
      <c r="M824" t="str">
        <f>IF(SUM(B824:L824)&gt;0,'Calulations '!V818,"N.A.")</f>
        <v>N.A.</v>
      </c>
      <c r="N824" s="26" t="e">
        <f t="shared" si="12"/>
        <v>#VALUE!</v>
      </c>
    </row>
    <row r="825" spans="1:14" x14ac:dyDescent="0.3">
      <c r="A825" s="33">
        <v>810</v>
      </c>
      <c r="B825" s="33"/>
      <c r="C825" s="33"/>
      <c r="D825" s="33"/>
      <c r="E825" s="33"/>
      <c r="F825" s="33"/>
      <c r="G825" s="33"/>
      <c r="H825" s="33"/>
      <c r="I825" s="33"/>
      <c r="J825" s="33"/>
      <c r="K825" s="33"/>
      <c r="L825" s="33"/>
      <c r="M825" t="str">
        <f>IF(SUM(B825:L825)&gt;0,'Calulations '!V819,"N.A.")</f>
        <v>N.A.</v>
      </c>
      <c r="N825" s="26" t="e">
        <f t="shared" si="12"/>
        <v>#VALUE!</v>
      </c>
    </row>
    <row r="826" spans="1:14" x14ac:dyDescent="0.3">
      <c r="A826" s="33">
        <v>811</v>
      </c>
      <c r="B826" s="33"/>
      <c r="C826" s="33"/>
      <c r="D826" s="33"/>
      <c r="E826" s="33"/>
      <c r="F826" s="33"/>
      <c r="G826" s="33"/>
      <c r="H826" s="33"/>
      <c r="I826" s="33"/>
      <c r="J826" s="33"/>
      <c r="K826" s="33"/>
      <c r="L826" s="33"/>
      <c r="M826" t="str">
        <f>IF(SUM(B826:L826)&gt;0,'Calulations '!V820,"N.A.")</f>
        <v>N.A.</v>
      </c>
      <c r="N826" s="26" t="e">
        <f t="shared" si="12"/>
        <v>#VALUE!</v>
      </c>
    </row>
    <row r="827" spans="1:14" x14ac:dyDescent="0.3">
      <c r="A827" s="33">
        <v>812</v>
      </c>
      <c r="B827" s="33"/>
      <c r="C827" s="33"/>
      <c r="D827" s="33"/>
      <c r="E827" s="33"/>
      <c r="F827" s="33"/>
      <c r="G827" s="33"/>
      <c r="H827" s="33"/>
      <c r="I827" s="33"/>
      <c r="J827" s="33"/>
      <c r="K827" s="33"/>
      <c r="L827" s="33"/>
      <c r="M827" t="str">
        <f>IF(SUM(B827:L827)&gt;0,'Calulations '!V821,"N.A.")</f>
        <v>N.A.</v>
      </c>
      <c r="N827" s="26" t="e">
        <f t="shared" si="12"/>
        <v>#VALUE!</v>
      </c>
    </row>
    <row r="828" spans="1:14" x14ac:dyDescent="0.3">
      <c r="A828" s="33">
        <v>813</v>
      </c>
      <c r="B828" s="33"/>
      <c r="C828" s="33"/>
      <c r="D828" s="33"/>
      <c r="E828" s="33"/>
      <c r="F828" s="33"/>
      <c r="G828" s="33"/>
      <c r="H828" s="33"/>
      <c r="I828" s="33"/>
      <c r="J828" s="33"/>
      <c r="K828" s="33"/>
      <c r="L828" s="33"/>
      <c r="M828" t="str">
        <f>IF(SUM(B828:L828)&gt;0,'Calulations '!V822,"N.A.")</f>
        <v>N.A.</v>
      </c>
      <c r="N828" s="26" t="e">
        <f t="shared" si="12"/>
        <v>#VALUE!</v>
      </c>
    </row>
    <row r="829" spans="1:14" x14ac:dyDescent="0.3">
      <c r="A829" s="33">
        <v>814</v>
      </c>
      <c r="B829" s="33"/>
      <c r="C829" s="33"/>
      <c r="D829" s="33"/>
      <c r="E829" s="33"/>
      <c r="F829" s="33"/>
      <c r="G829" s="33"/>
      <c r="H829" s="33"/>
      <c r="I829" s="33"/>
      <c r="J829" s="33"/>
      <c r="K829" s="33"/>
      <c r="L829" s="33"/>
      <c r="M829" t="str">
        <f>IF(SUM(B829:L829)&gt;0,'Calulations '!V823,"N.A.")</f>
        <v>N.A.</v>
      </c>
      <c r="N829" s="26" t="e">
        <f t="shared" si="12"/>
        <v>#VALUE!</v>
      </c>
    </row>
    <row r="830" spans="1:14" x14ac:dyDescent="0.3">
      <c r="A830" s="33">
        <v>815</v>
      </c>
      <c r="B830" s="33"/>
      <c r="C830" s="33"/>
      <c r="D830" s="33"/>
      <c r="E830" s="33"/>
      <c r="F830" s="33"/>
      <c r="G830" s="33"/>
      <c r="H830" s="33"/>
      <c r="I830" s="33"/>
      <c r="J830" s="33"/>
      <c r="K830" s="33"/>
      <c r="L830" s="33"/>
      <c r="M830" t="str">
        <f>IF(SUM(B830:L830)&gt;0,'Calulations '!V824,"N.A.")</f>
        <v>N.A.</v>
      </c>
      <c r="N830" s="26" t="e">
        <f t="shared" si="12"/>
        <v>#VALUE!</v>
      </c>
    </row>
    <row r="831" spans="1:14" x14ac:dyDescent="0.3">
      <c r="A831" s="33">
        <v>816</v>
      </c>
      <c r="B831" s="33"/>
      <c r="C831" s="33"/>
      <c r="D831" s="33"/>
      <c r="E831" s="33"/>
      <c r="F831" s="33"/>
      <c r="G831" s="33"/>
      <c r="H831" s="33"/>
      <c r="I831" s="33"/>
      <c r="J831" s="33"/>
      <c r="K831" s="33"/>
      <c r="L831" s="33"/>
      <c r="M831" t="str">
        <f>IF(SUM(B831:L831)&gt;0,'Calulations '!V825,"N.A.")</f>
        <v>N.A.</v>
      </c>
      <c r="N831" s="26" t="e">
        <f t="shared" si="12"/>
        <v>#VALUE!</v>
      </c>
    </row>
    <row r="832" spans="1:14" x14ac:dyDescent="0.3">
      <c r="A832" s="33">
        <v>817</v>
      </c>
      <c r="B832" s="33"/>
      <c r="C832" s="33"/>
      <c r="D832" s="33"/>
      <c r="E832" s="33"/>
      <c r="F832" s="33"/>
      <c r="G832" s="33"/>
      <c r="H832" s="33"/>
      <c r="I832" s="33"/>
      <c r="J832" s="33"/>
      <c r="K832" s="33"/>
      <c r="L832" s="33"/>
      <c r="M832" t="str">
        <f>IF(SUM(B832:L832)&gt;0,'Calulations '!V826,"N.A.")</f>
        <v>N.A.</v>
      </c>
      <c r="N832" s="26" t="e">
        <f t="shared" si="12"/>
        <v>#VALUE!</v>
      </c>
    </row>
    <row r="833" spans="1:14" x14ac:dyDescent="0.3">
      <c r="A833" s="33">
        <v>818</v>
      </c>
      <c r="B833" s="33"/>
      <c r="C833" s="33"/>
      <c r="D833" s="33"/>
      <c r="E833" s="33"/>
      <c r="F833" s="33"/>
      <c r="G833" s="33"/>
      <c r="H833" s="33"/>
      <c r="I833" s="33"/>
      <c r="J833" s="33"/>
      <c r="K833" s="33"/>
      <c r="L833" s="33"/>
      <c r="M833" t="str">
        <f>IF(SUM(B833:L833)&gt;0,'Calulations '!V827,"N.A.")</f>
        <v>N.A.</v>
      </c>
      <c r="N833" s="26" t="e">
        <f t="shared" si="12"/>
        <v>#VALUE!</v>
      </c>
    </row>
    <row r="834" spans="1:14" x14ac:dyDescent="0.3">
      <c r="A834" s="33">
        <v>819</v>
      </c>
      <c r="B834" s="33"/>
      <c r="C834" s="33"/>
      <c r="D834" s="33"/>
      <c r="E834" s="33"/>
      <c r="F834" s="33"/>
      <c r="G834" s="33"/>
      <c r="H834" s="33"/>
      <c r="I834" s="33"/>
      <c r="J834" s="33"/>
      <c r="K834" s="33"/>
      <c r="L834" s="33"/>
      <c r="M834" t="str">
        <f>IF(SUM(B834:L834)&gt;0,'Calulations '!V828,"N.A.")</f>
        <v>N.A.</v>
      </c>
      <c r="N834" s="26" t="e">
        <f t="shared" si="12"/>
        <v>#VALUE!</v>
      </c>
    </row>
    <row r="835" spans="1:14" x14ac:dyDescent="0.3">
      <c r="A835" s="33">
        <v>820</v>
      </c>
      <c r="B835" s="33"/>
      <c r="C835" s="33"/>
      <c r="D835" s="33"/>
      <c r="E835" s="33"/>
      <c r="F835" s="33"/>
      <c r="G835" s="33"/>
      <c r="H835" s="33"/>
      <c r="I835" s="33"/>
      <c r="J835" s="33"/>
      <c r="K835" s="33"/>
      <c r="L835" s="33"/>
      <c r="M835" t="str">
        <f>IF(SUM(B835:L835)&gt;0,'Calulations '!V829,"N.A.")</f>
        <v>N.A.</v>
      </c>
      <c r="N835" s="26" t="e">
        <f t="shared" si="12"/>
        <v>#VALUE!</v>
      </c>
    </row>
    <row r="836" spans="1:14" x14ac:dyDescent="0.3">
      <c r="A836" s="33">
        <v>821</v>
      </c>
      <c r="B836" s="33"/>
      <c r="C836" s="33"/>
      <c r="D836" s="33"/>
      <c r="E836" s="33"/>
      <c r="F836" s="33"/>
      <c r="G836" s="33"/>
      <c r="H836" s="33"/>
      <c r="I836" s="33"/>
      <c r="J836" s="33"/>
      <c r="K836" s="33"/>
      <c r="L836" s="33"/>
      <c r="M836" t="str">
        <f>IF(SUM(B836:L836)&gt;0,'Calulations '!V830,"N.A.")</f>
        <v>N.A.</v>
      </c>
      <c r="N836" s="26" t="e">
        <f t="shared" si="12"/>
        <v>#VALUE!</v>
      </c>
    </row>
    <row r="837" spans="1:14" x14ac:dyDescent="0.3">
      <c r="A837" s="33">
        <v>822</v>
      </c>
      <c r="B837" s="33"/>
      <c r="C837" s="33"/>
      <c r="D837" s="33"/>
      <c r="E837" s="33"/>
      <c r="F837" s="33"/>
      <c r="G837" s="33"/>
      <c r="H837" s="33"/>
      <c r="I837" s="33"/>
      <c r="J837" s="33"/>
      <c r="K837" s="33"/>
      <c r="L837" s="33"/>
      <c r="M837" t="str">
        <f>IF(SUM(B837:L837)&gt;0,'Calulations '!V831,"N.A.")</f>
        <v>N.A.</v>
      </c>
      <c r="N837" s="26" t="e">
        <f t="shared" si="12"/>
        <v>#VALUE!</v>
      </c>
    </row>
    <row r="838" spans="1:14" x14ac:dyDescent="0.3">
      <c r="A838" s="33">
        <v>823</v>
      </c>
      <c r="B838" s="33"/>
      <c r="C838" s="33"/>
      <c r="D838" s="33"/>
      <c r="E838" s="33"/>
      <c r="F838" s="33"/>
      <c r="G838" s="33"/>
      <c r="H838" s="33"/>
      <c r="I838" s="33"/>
      <c r="J838" s="33"/>
      <c r="K838" s="33"/>
      <c r="L838" s="33"/>
      <c r="M838" t="str">
        <f>IF(SUM(B838:L838)&gt;0,'Calulations '!V832,"N.A.")</f>
        <v>N.A.</v>
      </c>
      <c r="N838" s="26" t="e">
        <f t="shared" si="12"/>
        <v>#VALUE!</v>
      </c>
    </row>
    <row r="839" spans="1:14" x14ac:dyDescent="0.3">
      <c r="A839" s="33">
        <v>824</v>
      </c>
      <c r="B839" s="33"/>
      <c r="C839" s="33"/>
      <c r="D839" s="33"/>
      <c r="E839" s="33"/>
      <c r="F839" s="33"/>
      <c r="G839" s="33"/>
      <c r="H839" s="33"/>
      <c r="I839" s="33"/>
      <c r="J839" s="33"/>
      <c r="K839" s="33"/>
      <c r="L839" s="33"/>
      <c r="M839" t="str">
        <f>IF(SUM(B839:L839)&gt;0,'Calulations '!V833,"N.A.")</f>
        <v>N.A.</v>
      </c>
      <c r="N839" s="26" t="e">
        <f t="shared" si="12"/>
        <v>#VALUE!</v>
      </c>
    </row>
    <row r="840" spans="1:14" x14ac:dyDescent="0.3">
      <c r="A840" s="33">
        <v>825</v>
      </c>
      <c r="B840" s="33"/>
      <c r="C840" s="33"/>
      <c r="D840" s="33"/>
      <c r="E840" s="33"/>
      <c r="F840" s="33"/>
      <c r="G840" s="33"/>
      <c r="H840" s="33"/>
      <c r="I840" s="33"/>
      <c r="J840" s="33"/>
      <c r="K840" s="33"/>
      <c r="L840" s="33"/>
      <c r="M840" t="str">
        <f>IF(SUM(B840:L840)&gt;0,'Calulations '!V834,"N.A.")</f>
        <v>N.A.</v>
      </c>
      <c r="N840" s="26" t="e">
        <f t="shared" si="12"/>
        <v>#VALUE!</v>
      </c>
    </row>
    <row r="841" spans="1:14" x14ac:dyDescent="0.3">
      <c r="A841" s="33">
        <v>826</v>
      </c>
      <c r="B841" s="33"/>
      <c r="C841" s="33"/>
      <c r="D841" s="33"/>
      <c r="E841" s="33"/>
      <c r="F841" s="33"/>
      <c r="G841" s="33"/>
      <c r="H841" s="33"/>
      <c r="I841" s="33"/>
      <c r="J841" s="33"/>
      <c r="K841" s="33"/>
      <c r="L841" s="33"/>
      <c r="M841" t="str">
        <f>IF(SUM(B841:L841)&gt;0,'Calulations '!V835,"N.A.")</f>
        <v>N.A.</v>
      </c>
      <c r="N841" s="26" t="e">
        <f t="shared" si="12"/>
        <v>#VALUE!</v>
      </c>
    </row>
    <row r="842" spans="1:14" x14ac:dyDescent="0.3">
      <c r="A842" s="33">
        <v>827</v>
      </c>
      <c r="B842" s="33"/>
      <c r="C842" s="33"/>
      <c r="D842" s="33"/>
      <c r="E842" s="33"/>
      <c r="F842" s="33"/>
      <c r="G842" s="33"/>
      <c r="H842" s="33"/>
      <c r="I842" s="33"/>
      <c r="J842" s="33"/>
      <c r="K842" s="33"/>
      <c r="L842" s="33"/>
      <c r="M842" t="str">
        <f>IF(SUM(B842:L842)&gt;0,'Calulations '!V836,"N.A.")</f>
        <v>N.A.</v>
      </c>
      <c r="N842" s="26" t="e">
        <f t="shared" si="12"/>
        <v>#VALUE!</v>
      </c>
    </row>
    <row r="843" spans="1:14" x14ac:dyDescent="0.3">
      <c r="A843" s="33">
        <v>828</v>
      </c>
      <c r="B843" s="33"/>
      <c r="C843" s="33"/>
      <c r="D843" s="33"/>
      <c r="E843" s="33"/>
      <c r="F843" s="33"/>
      <c r="G843" s="33"/>
      <c r="H843" s="33"/>
      <c r="I843" s="33"/>
      <c r="J843" s="33"/>
      <c r="K843" s="33"/>
      <c r="L843" s="33"/>
      <c r="M843" t="str">
        <f>IF(SUM(B843:L843)&gt;0,'Calulations '!V837,"N.A.")</f>
        <v>N.A.</v>
      </c>
      <c r="N843" s="26" t="e">
        <f t="shared" si="12"/>
        <v>#VALUE!</v>
      </c>
    </row>
    <row r="844" spans="1:14" x14ac:dyDescent="0.3">
      <c r="A844" s="33">
        <v>829</v>
      </c>
      <c r="B844" s="33"/>
      <c r="C844" s="33"/>
      <c r="D844" s="33"/>
      <c r="E844" s="33"/>
      <c r="F844" s="33"/>
      <c r="G844" s="33"/>
      <c r="H844" s="33"/>
      <c r="I844" s="33"/>
      <c r="J844" s="33"/>
      <c r="K844" s="33"/>
      <c r="L844" s="33"/>
      <c r="M844" t="str">
        <f>IF(SUM(B844:L844)&gt;0,'Calulations '!V838,"N.A.")</f>
        <v>N.A.</v>
      </c>
      <c r="N844" s="26" t="e">
        <f t="shared" si="12"/>
        <v>#VALUE!</v>
      </c>
    </row>
    <row r="845" spans="1:14" x14ac:dyDescent="0.3">
      <c r="A845" s="33">
        <v>830</v>
      </c>
      <c r="B845" s="33"/>
      <c r="C845" s="33"/>
      <c r="D845" s="33"/>
      <c r="E845" s="33"/>
      <c r="F845" s="33"/>
      <c r="G845" s="33"/>
      <c r="H845" s="33"/>
      <c r="I845" s="33"/>
      <c r="J845" s="33"/>
      <c r="K845" s="33"/>
      <c r="L845" s="33"/>
      <c r="M845" t="str">
        <f>IF(SUM(B845:L845)&gt;0,'Calulations '!V839,"N.A.")</f>
        <v>N.A.</v>
      </c>
      <c r="N845" s="26" t="e">
        <f t="shared" si="12"/>
        <v>#VALUE!</v>
      </c>
    </row>
    <row r="846" spans="1:14" x14ac:dyDescent="0.3">
      <c r="A846" s="33">
        <v>831</v>
      </c>
      <c r="B846" s="33"/>
      <c r="C846" s="33"/>
      <c r="D846" s="33"/>
      <c r="E846" s="33"/>
      <c r="F846" s="33"/>
      <c r="G846" s="33"/>
      <c r="H846" s="33"/>
      <c r="I846" s="33"/>
      <c r="J846" s="33"/>
      <c r="K846" s="33"/>
      <c r="L846" s="33"/>
      <c r="M846" t="str">
        <f>IF(SUM(B846:L846)&gt;0,'Calulations '!V840,"N.A.")</f>
        <v>N.A.</v>
      </c>
      <c r="N846" s="26" t="e">
        <f t="shared" si="12"/>
        <v>#VALUE!</v>
      </c>
    </row>
    <row r="847" spans="1:14" x14ac:dyDescent="0.3">
      <c r="A847" s="33">
        <v>832</v>
      </c>
      <c r="B847" s="33"/>
      <c r="C847" s="33"/>
      <c r="D847" s="33"/>
      <c r="E847" s="33"/>
      <c r="F847" s="33"/>
      <c r="G847" s="33"/>
      <c r="H847" s="33"/>
      <c r="I847" s="33"/>
      <c r="J847" s="33"/>
      <c r="K847" s="33"/>
      <c r="L847" s="33"/>
      <c r="M847" t="str">
        <f>IF(SUM(B847:L847)&gt;0,'Calulations '!V841,"N.A.")</f>
        <v>N.A.</v>
      </c>
      <c r="N847" s="26" t="e">
        <f t="shared" si="12"/>
        <v>#VALUE!</v>
      </c>
    </row>
    <row r="848" spans="1:14" x14ac:dyDescent="0.3">
      <c r="A848" s="33">
        <v>833</v>
      </c>
      <c r="B848" s="33"/>
      <c r="C848" s="33"/>
      <c r="D848" s="33"/>
      <c r="E848" s="33"/>
      <c r="F848" s="33"/>
      <c r="G848" s="33"/>
      <c r="H848" s="33"/>
      <c r="I848" s="33"/>
      <c r="J848" s="33"/>
      <c r="K848" s="33"/>
      <c r="L848" s="33"/>
      <c r="M848" t="str">
        <f>IF(SUM(B848:L848)&gt;0,'Calulations '!V842,"N.A.")</f>
        <v>N.A.</v>
      </c>
      <c r="N848" s="26" t="e">
        <f t="shared" si="12"/>
        <v>#VALUE!</v>
      </c>
    </row>
    <row r="849" spans="1:14" x14ac:dyDescent="0.3">
      <c r="A849" s="33">
        <v>834</v>
      </c>
      <c r="B849" s="33"/>
      <c r="C849" s="33"/>
      <c r="D849" s="33"/>
      <c r="E849" s="33"/>
      <c r="F849" s="33"/>
      <c r="G849" s="33"/>
      <c r="H849" s="33"/>
      <c r="I849" s="33"/>
      <c r="J849" s="33"/>
      <c r="K849" s="33"/>
      <c r="L849" s="33"/>
      <c r="M849" t="str">
        <f>IF(SUM(B849:L849)&gt;0,'Calulations '!V843,"N.A.")</f>
        <v>N.A.</v>
      </c>
      <c r="N849" s="26" t="e">
        <f t="shared" ref="N849:N912" si="13">IF($C$13&gt;0.1,100-((_xlfn.NORM.DIST($C$13,M849,0.1327057,TRUE))*100),"N.A.")</f>
        <v>#VALUE!</v>
      </c>
    </row>
    <row r="850" spans="1:14" x14ac:dyDescent="0.3">
      <c r="A850" s="33">
        <v>835</v>
      </c>
      <c r="B850" s="33"/>
      <c r="C850" s="33"/>
      <c r="D850" s="33"/>
      <c r="E850" s="33"/>
      <c r="F850" s="33"/>
      <c r="G850" s="33"/>
      <c r="H850" s="33"/>
      <c r="I850" s="33"/>
      <c r="J850" s="33"/>
      <c r="K850" s="33"/>
      <c r="L850" s="33"/>
      <c r="M850" t="str">
        <f>IF(SUM(B850:L850)&gt;0,'Calulations '!V844,"N.A.")</f>
        <v>N.A.</v>
      </c>
      <c r="N850" s="26" t="e">
        <f t="shared" si="13"/>
        <v>#VALUE!</v>
      </c>
    </row>
    <row r="851" spans="1:14" x14ac:dyDescent="0.3">
      <c r="A851" s="33">
        <v>836</v>
      </c>
      <c r="B851" s="33"/>
      <c r="C851" s="33"/>
      <c r="D851" s="33"/>
      <c r="E851" s="33"/>
      <c r="F851" s="33"/>
      <c r="G851" s="33"/>
      <c r="H851" s="33"/>
      <c r="I851" s="33"/>
      <c r="J851" s="33"/>
      <c r="K851" s="33"/>
      <c r="L851" s="33"/>
      <c r="M851" t="str">
        <f>IF(SUM(B851:L851)&gt;0,'Calulations '!V845,"N.A.")</f>
        <v>N.A.</v>
      </c>
      <c r="N851" s="26" t="e">
        <f t="shared" si="13"/>
        <v>#VALUE!</v>
      </c>
    </row>
    <row r="852" spans="1:14" x14ac:dyDescent="0.3">
      <c r="A852" s="33">
        <v>837</v>
      </c>
      <c r="B852" s="33"/>
      <c r="C852" s="33"/>
      <c r="D852" s="33"/>
      <c r="E852" s="33"/>
      <c r="F852" s="33"/>
      <c r="G852" s="33"/>
      <c r="H852" s="33"/>
      <c r="I852" s="33"/>
      <c r="J852" s="33"/>
      <c r="K852" s="33"/>
      <c r="L852" s="33"/>
      <c r="M852" t="str">
        <f>IF(SUM(B852:L852)&gt;0,'Calulations '!V846,"N.A.")</f>
        <v>N.A.</v>
      </c>
      <c r="N852" s="26" t="e">
        <f t="shared" si="13"/>
        <v>#VALUE!</v>
      </c>
    </row>
    <row r="853" spans="1:14" x14ac:dyDescent="0.3">
      <c r="A853" s="33">
        <v>838</v>
      </c>
      <c r="B853" s="33"/>
      <c r="C853" s="33"/>
      <c r="D853" s="33"/>
      <c r="E853" s="33"/>
      <c r="F853" s="33"/>
      <c r="G853" s="33"/>
      <c r="H853" s="33"/>
      <c r="I853" s="33"/>
      <c r="J853" s="33"/>
      <c r="K853" s="33"/>
      <c r="L853" s="33"/>
      <c r="M853" t="str">
        <f>IF(SUM(B853:L853)&gt;0,'Calulations '!V847,"N.A.")</f>
        <v>N.A.</v>
      </c>
      <c r="N853" s="26" t="e">
        <f t="shared" si="13"/>
        <v>#VALUE!</v>
      </c>
    </row>
    <row r="854" spans="1:14" x14ac:dyDescent="0.3">
      <c r="A854" s="33">
        <v>839</v>
      </c>
      <c r="B854" s="33"/>
      <c r="C854" s="33"/>
      <c r="D854" s="33"/>
      <c r="E854" s="33"/>
      <c r="F854" s="33"/>
      <c r="G854" s="33"/>
      <c r="H854" s="33"/>
      <c r="I854" s="33"/>
      <c r="J854" s="33"/>
      <c r="K854" s="33"/>
      <c r="L854" s="33"/>
      <c r="M854" t="str">
        <f>IF(SUM(B854:L854)&gt;0,'Calulations '!V848,"N.A.")</f>
        <v>N.A.</v>
      </c>
      <c r="N854" s="26" t="e">
        <f t="shared" si="13"/>
        <v>#VALUE!</v>
      </c>
    </row>
    <row r="855" spans="1:14" x14ac:dyDescent="0.3">
      <c r="A855" s="33">
        <v>840</v>
      </c>
      <c r="B855" s="33"/>
      <c r="C855" s="33"/>
      <c r="D855" s="33"/>
      <c r="E855" s="33"/>
      <c r="F855" s="33"/>
      <c r="G855" s="33"/>
      <c r="H855" s="33"/>
      <c r="I855" s="33"/>
      <c r="J855" s="33"/>
      <c r="K855" s="33"/>
      <c r="L855" s="33"/>
      <c r="M855" t="str">
        <f>IF(SUM(B855:L855)&gt;0,'Calulations '!V849,"N.A.")</f>
        <v>N.A.</v>
      </c>
      <c r="N855" s="26" t="e">
        <f t="shared" si="13"/>
        <v>#VALUE!</v>
      </c>
    </row>
    <row r="856" spans="1:14" x14ac:dyDescent="0.3">
      <c r="A856" s="33">
        <v>841</v>
      </c>
      <c r="B856" s="33"/>
      <c r="C856" s="33"/>
      <c r="D856" s="33"/>
      <c r="E856" s="33"/>
      <c r="F856" s="33"/>
      <c r="G856" s="33"/>
      <c r="H856" s="33"/>
      <c r="I856" s="33"/>
      <c r="J856" s="33"/>
      <c r="K856" s="33"/>
      <c r="L856" s="33"/>
      <c r="M856" t="str">
        <f>IF(SUM(B856:L856)&gt;0,'Calulations '!V850,"N.A.")</f>
        <v>N.A.</v>
      </c>
      <c r="N856" s="26" t="e">
        <f t="shared" si="13"/>
        <v>#VALUE!</v>
      </c>
    </row>
    <row r="857" spans="1:14" x14ac:dyDescent="0.3">
      <c r="A857" s="33">
        <v>842</v>
      </c>
      <c r="B857" s="33"/>
      <c r="C857" s="33"/>
      <c r="D857" s="33"/>
      <c r="E857" s="33"/>
      <c r="F857" s="33"/>
      <c r="G857" s="33"/>
      <c r="H857" s="33"/>
      <c r="I857" s="33"/>
      <c r="J857" s="33"/>
      <c r="K857" s="33"/>
      <c r="L857" s="33"/>
      <c r="M857" t="str">
        <f>IF(SUM(B857:L857)&gt;0,'Calulations '!V851,"N.A.")</f>
        <v>N.A.</v>
      </c>
      <c r="N857" s="26" t="e">
        <f t="shared" si="13"/>
        <v>#VALUE!</v>
      </c>
    </row>
    <row r="858" spans="1:14" x14ac:dyDescent="0.3">
      <c r="A858" s="33">
        <v>843</v>
      </c>
      <c r="B858" s="33"/>
      <c r="C858" s="33"/>
      <c r="D858" s="33"/>
      <c r="E858" s="33"/>
      <c r="F858" s="33"/>
      <c r="G858" s="33"/>
      <c r="H858" s="33"/>
      <c r="I858" s="33"/>
      <c r="J858" s="33"/>
      <c r="K858" s="33"/>
      <c r="L858" s="33"/>
      <c r="M858" t="str">
        <f>IF(SUM(B858:L858)&gt;0,'Calulations '!V852,"N.A.")</f>
        <v>N.A.</v>
      </c>
      <c r="N858" s="26" t="e">
        <f t="shared" si="13"/>
        <v>#VALUE!</v>
      </c>
    </row>
    <row r="859" spans="1:14" x14ac:dyDescent="0.3">
      <c r="A859" s="33">
        <v>844</v>
      </c>
      <c r="B859" s="33"/>
      <c r="C859" s="33"/>
      <c r="D859" s="33"/>
      <c r="E859" s="33"/>
      <c r="F859" s="33"/>
      <c r="G859" s="33"/>
      <c r="H859" s="33"/>
      <c r="I859" s="33"/>
      <c r="J859" s="33"/>
      <c r="K859" s="33"/>
      <c r="L859" s="33"/>
      <c r="M859" t="str">
        <f>IF(SUM(B859:L859)&gt;0,'Calulations '!V853,"N.A.")</f>
        <v>N.A.</v>
      </c>
      <c r="N859" s="26" t="e">
        <f t="shared" si="13"/>
        <v>#VALUE!</v>
      </c>
    </row>
    <row r="860" spans="1:14" x14ac:dyDescent="0.3">
      <c r="A860" s="33">
        <v>845</v>
      </c>
      <c r="B860" s="33"/>
      <c r="C860" s="33"/>
      <c r="D860" s="33"/>
      <c r="E860" s="33"/>
      <c r="F860" s="33"/>
      <c r="G860" s="33"/>
      <c r="H860" s="33"/>
      <c r="I860" s="33"/>
      <c r="J860" s="33"/>
      <c r="K860" s="33"/>
      <c r="L860" s="33"/>
      <c r="M860" t="str">
        <f>IF(SUM(B860:L860)&gt;0,'Calulations '!V854,"N.A.")</f>
        <v>N.A.</v>
      </c>
      <c r="N860" s="26" t="e">
        <f t="shared" si="13"/>
        <v>#VALUE!</v>
      </c>
    </row>
    <row r="861" spans="1:14" x14ac:dyDescent="0.3">
      <c r="A861" s="33">
        <v>846</v>
      </c>
      <c r="B861" s="33"/>
      <c r="C861" s="33"/>
      <c r="D861" s="33"/>
      <c r="E861" s="33"/>
      <c r="F861" s="33"/>
      <c r="G861" s="33"/>
      <c r="H861" s="33"/>
      <c r="I861" s="33"/>
      <c r="J861" s="33"/>
      <c r="K861" s="33"/>
      <c r="L861" s="33"/>
      <c r="M861" t="str">
        <f>IF(SUM(B861:L861)&gt;0,'Calulations '!V855,"N.A.")</f>
        <v>N.A.</v>
      </c>
      <c r="N861" s="26" t="e">
        <f t="shared" si="13"/>
        <v>#VALUE!</v>
      </c>
    </row>
    <row r="862" spans="1:14" x14ac:dyDescent="0.3">
      <c r="A862" s="33">
        <v>847</v>
      </c>
      <c r="B862" s="33"/>
      <c r="C862" s="33"/>
      <c r="D862" s="33"/>
      <c r="E862" s="33"/>
      <c r="F862" s="33"/>
      <c r="G862" s="33"/>
      <c r="H862" s="33"/>
      <c r="I862" s="33"/>
      <c r="J862" s="33"/>
      <c r="K862" s="33"/>
      <c r="L862" s="33"/>
      <c r="M862" t="str">
        <f>IF(SUM(B862:L862)&gt;0,'Calulations '!V856,"N.A.")</f>
        <v>N.A.</v>
      </c>
      <c r="N862" s="26" t="e">
        <f t="shared" si="13"/>
        <v>#VALUE!</v>
      </c>
    </row>
    <row r="863" spans="1:14" x14ac:dyDescent="0.3">
      <c r="A863" s="33">
        <v>848</v>
      </c>
      <c r="B863" s="33"/>
      <c r="C863" s="33"/>
      <c r="D863" s="33"/>
      <c r="E863" s="33"/>
      <c r="F863" s="33"/>
      <c r="G863" s="33"/>
      <c r="H863" s="33"/>
      <c r="I863" s="33"/>
      <c r="J863" s="33"/>
      <c r="K863" s="33"/>
      <c r="L863" s="33"/>
      <c r="M863" t="str">
        <f>IF(SUM(B863:L863)&gt;0,'Calulations '!V857,"N.A.")</f>
        <v>N.A.</v>
      </c>
      <c r="N863" s="26" t="e">
        <f t="shared" si="13"/>
        <v>#VALUE!</v>
      </c>
    </row>
    <row r="864" spans="1:14" x14ac:dyDescent="0.3">
      <c r="A864" s="33">
        <v>849</v>
      </c>
      <c r="B864" s="33"/>
      <c r="C864" s="33"/>
      <c r="D864" s="33"/>
      <c r="E864" s="33"/>
      <c r="F864" s="33"/>
      <c r="G864" s="33"/>
      <c r="H864" s="33"/>
      <c r="I864" s="33"/>
      <c r="J864" s="33"/>
      <c r="K864" s="33"/>
      <c r="L864" s="33"/>
      <c r="M864" t="str">
        <f>IF(SUM(B864:L864)&gt;0,'Calulations '!V858,"N.A.")</f>
        <v>N.A.</v>
      </c>
      <c r="N864" s="26" t="e">
        <f t="shared" si="13"/>
        <v>#VALUE!</v>
      </c>
    </row>
    <row r="865" spans="1:14" x14ac:dyDescent="0.3">
      <c r="A865" s="33">
        <v>850</v>
      </c>
      <c r="B865" s="33"/>
      <c r="C865" s="33"/>
      <c r="D865" s="33"/>
      <c r="E865" s="33"/>
      <c r="F865" s="33"/>
      <c r="G865" s="33"/>
      <c r="H865" s="33"/>
      <c r="I865" s="33"/>
      <c r="J865" s="33"/>
      <c r="K865" s="33"/>
      <c r="L865" s="33"/>
      <c r="M865" t="str">
        <f>IF(SUM(B865:L865)&gt;0,'Calulations '!V859,"N.A.")</f>
        <v>N.A.</v>
      </c>
      <c r="N865" s="26" t="e">
        <f t="shared" si="13"/>
        <v>#VALUE!</v>
      </c>
    </row>
    <row r="866" spans="1:14" x14ac:dyDescent="0.3">
      <c r="A866" s="33">
        <v>851</v>
      </c>
      <c r="B866" s="33"/>
      <c r="C866" s="33"/>
      <c r="D866" s="33"/>
      <c r="E866" s="33"/>
      <c r="F866" s="33"/>
      <c r="G866" s="33"/>
      <c r="H866" s="33"/>
      <c r="I866" s="33"/>
      <c r="J866" s="33"/>
      <c r="K866" s="33"/>
      <c r="L866" s="33"/>
      <c r="M866" t="str">
        <f>IF(SUM(B866:L866)&gt;0,'Calulations '!V860,"N.A.")</f>
        <v>N.A.</v>
      </c>
      <c r="N866" s="26" t="e">
        <f t="shared" si="13"/>
        <v>#VALUE!</v>
      </c>
    </row>
    <row r="867" spans="1:14" x14ac:dyDescent="0.3">
      <c r="A867" s="33">
        <v>852</v>
      </c>
      <c r="B867" s="33"/>
      <c r="C867" s="33"/>
      <c r="D867" s="33"/>
      <c r="E867" s="33"/>
      <c r="F867" s="33"/>
      <c r="G867" s="33"/>
      <c r="H867" s="33"/>
      <c r="I867" s="33"/>
      <c r="J867" s="33"/>
      <c r="K867" s="33"/>
      <c r="L867" s="33"/>
      <c r="M867" t="str">
        <f>IF(SUM(B867:L867)&gt;0,'Calulations '!V861,"N.A.")</f>
        <v>N.A.</v>
      </c>
      <c r="N867" s="26" t="e">
        <f t="shared" si="13"/>
        <v>#VALUE!</v>
      </c>
    </row>
    <row r="868" spans="1:14" x14ac:dyDescent="0.3">
      <c r="A868" s="33">
        <v>853</v>
      </c>
      <c r="B868" s="33"/>
      <c r="C868" s="33"/>
      <c r="D868" s="33"/>
      <c r="E868" s="33"/>
      <c r="F868" s="33"/>
      <c r="G868" s="33"/>
      <c r="H868" s="33"/>
      <c r="I868" s="33"/>
      <c r="J868" s="33"/>
      <c r="K868" s="33"/>
      <c r="L868" s="33"/>
      <c r="M868" t="str">
        <f>IF(SUM(B868:L868)&gt;0,'Calulations '!V862,"N.A.")</f>
        <v>N.A.</v>
      </c>
      <c r="N868" s="26" t="e">
        <f t="shared" si="13"/>
        <v>#VALUE!</v>
      </c>
    </row>
    <row r="869" spans="1:14" x14ac:dyDescent="0.3">
      <c r="A869" s="33">
        <v>854</v>
      </c>
      <c r="B869" s="33"/>
      <c r="C869" s="33"/>
      <c r="D869" s="33"/>
      <c r="E869" s="33"/>
      <c r="F869" s="33"/>
      <c r="G869" s="33"/>
      <c r="H869" s="33"/>
      <c r="I869" s="33"/>
      <c r="J869" s="33"/>
      <c r="K869" s="33"/>
      <c r="L869" s="33"/>
      <c r="M869" t="str">
        <f>IF(SUM(B869:L869)&gt;0,'Calulations '!V863,"N.A.")</f>
        <v>N.A.</v>
      </c>
      <c r="N869" s="26" t="e">
        <f t="shared" si="13"/>
        <v>#VALUE!</v>
      </c>
    </row>
    <row r="870" spans="1:14" x14ac:dyDescent="0.3">
      <c r="A870" s="33">
        <v>855</v>
      </c>
      <c r="B870" s="33"/>
      <c r="C870" s="33"/>
      <c r="D870" s="33"/>
      <c r="E870" s="33"/>
      <c r="F870" s="33"/>
      <c r="G870" s="33"/>
      <c r="H870" s="33"/>
      <c r="I870" s="33"/>
      <c r="J870" s="33"/>
      <c r="K870" s="33"/>
      <c r="L870" s="33"/>
      <c r="M870" t="str">
        <f>IF(SUM(B870:L870)&gt;0,'Calulations '!V864,"N.A.")</f>
        <v>N.A.</v>
      </c>
      <c r="N870" s="26" t="e">
        <f t="shared" si="13"/>
        <v>#VALUE!</v>
      </c>
    </row>
    <row r="871" spans="1:14" x14ac:dyDescent="0.3">
      <c r="A871" s="33">
        <v>856</v>
      </c>
      <c r="B871" s="33"/>
      <c r="C871" s="33"/>
      <c r="D871" s="33"/>
      <c r="E871" s="33"/>
      <c r="F871" s="33"/>
      <c r="G871" s="33"/>
      <c r="H871" s="33"/>
      <c r="I871" s="33"/>
      <c r="J871" s="33"/>
      <c r="K871" s="33"/>
      <c r="L871" s="33"/>
      <c r="M871" t="str">
        <f>IF(SUM(B871:L871)&gt;0,'Calulations '!V865,"N.A.")</f>
        <v>N.A.</v>
      </c>
      <c r="N871" s="26" t="e">
        <f t="shared" si="13"/>
        <v>#VALUE!</v>
      </c>
    </row>
    <row r="872" spans="1:14" x14ac:dyDescent="0.3">
      <c r="A872" s="33">
        <v>857</v>
      </c>
      <c r="B872" s="33"/>
      <c r="C872" s="33"/>
      <c r="D872" s="33"/>
      <c r="E872" s="33"/>
      <c r="F872" s="33"/>
      <c r="G872" s="33"/>
      <c r="H872" s="33"/>
      <c r="I872" s="33"/>
      <c r="J872" s="33"/>
      <c r="K872" s="33"/>
      <c r="L872" s="33"/>
      <c r="M872" t="str">
        <f>IF(SUM(B872:L872)&gt;0,'Calulations '!V866,"N.A.")</f>
        <v>N.A.</v>
      </c>
      <c r="N872" s="26" t="e">
        <f t="shared" si="13"/>
        <v>#VALUE!</v>
      </c>
    </row>
    <row r="873" spans="1:14" x14ac:dyDescent="0.3">
      <c r="A873" s="33">
        <v>858</v>
      </c>
      <c r="B873" s="33"/>
      <c r="C873" s="33"/>
      <c r="D873" s="33"/>
      <c r="E873" s="33"/>
      <c r="F873" s="33"/>
      <c r="G873" s="33"/>
      <c r="H873" s="33"/>
      <c r="I873" s="33"/>
      <c r="J873" s="33"/>
      <c r="K873" s="33"/>
      <c r="L873" s="33"/>
      <c r="M873" t="str">
        <f>IF(SUM(B873:L873)&gt;0,'Calulations '!V867,"N.A.")</f>
        <v>N.A.</v>
      </c>
      <c r="N873" s="26" t="e">
        <f t="shared" si="13"/>
        <v>#VALUE!</v>
      </c>
    </row>
    <row r="874" spans="1:14" x14ac:dyDescent="0.3">
      <c r="A874" s="33">
        <v>859</v>
      </c>
      <c r="B874" s="33"/>
      <c r="C874" s="33"/>
      <c r="D874" s="33"/>
      <c r="E874" s="33"/>
      <c r="F874" s="33"/>
      <c r="G874" s="33"/>
      <c r="H874" s="33"/>
      <c r="I874" s="33"/>
      <c r="J874" s="33"/>
      <c r="K874" s="33"/>
      <c r="L874" s="33"/>
      <c r="M874" t="str">
        <f>IF(SUM(B874:L874)&gt;0,'Calulations '!V868,"N.A.")</f>
        <v>N.A.</v>
      </c>
      <c r="N874" s="26" t="e">
        <f t="shared" si="13"/>
        <v>#VALUE!</v>
      </c>
    </row>
    <row r="875" spans="1:14" x14ac:dyDescent="0.3">
      <c r="A875" s="33">
        <v>860</v>
      </c>
      <c r="B875" s="33"/>
      <c r="C875" s="33"/>
      <c r="D875" s="33"/>
      <c r="E875" s="33"/>
      <c r="F875" s="33"/>
      <c r="G875" s="33"/>
      <c r="H875" s="33"/>
      <c r="I875" s="33"/>
      <c r="J875" s="33"/>
      <c r="K875" s="33"/>
      <c r="L875" s="33"/>
      <c r="M875" t="str">
        <f>IF(SUM(B875:L875)&gt;0,'Calulations '!V869,"N.A.")</f>
        <v>N.A.</v>
      </c>
      <c r="N875" s="26" t="e">
        <f t="shared" si="13"/>
        <v>#VALUE!</v>
      </c>
    </row>
    <row r="876" spans="1:14" x14ac:dyDescent="0.3">
      <c r="A876" s="33">
        <v>861</v>
      </c>
      <c r="B876" s="33"/>
      <c r="C876" s="33"/>
      <c r="D876" s="33"/>
      <c r="E876" s="33"/>
      <c r="F876" s="33"/>
      <c r="G876" s="33"/>
      <c r="H876" s="33"/>
      <c r="I876" s="33"/>
      <c r="J876" s="33"/>
      <c r="K876" s="33"/>
      <c r="L876" s="33"/>
      <c r="M876" t="str">
        <f>IF(SUM(B876:L876)&gt;0,'Calulations '!V870,"N.A.")</f>
        <v>N.A.</v>
      </c>
      <c r="N876" s="26" t="e">
        <f t="shared" si="13"/>
        <v>#VALUE!</v>
      </c>
    </row>
    <row r="877" spans="1:14" x14ac:dyDescent="0.3">
      <c r="A877" s="33">
        <v>862</v>
      </c>
      <c r="B877" s="33"/>
      <c r="C877" s="33"/>
      <c r="D877" s="33"/>
      <c r="E877" s="33"/>
      <c r="F877" s="33"/>
      <c r="G877" s="33"/>
      <c r="H877" s="33"/>
      <c r="I877" s="33"/>
      <c r="J877" s="33"/>
      <c r="K877" s="33"/>
      <c r="L877" s="33"/>
      <c r="M877" t="str">
        <f>IF(SUM(B877:L877)&gt;0,'Calulations '!V871,"N.A.")</f>
        <v>N.A.</v>
      </c>
      <c r="N877" s="26" t="e">
        <f t="shared" si="13"/>
        <v>#VALUE!</v>
      </c>
    </row>
    <row r="878" spans="1:14" x14ac:dyDescent="0.3">
      <c r="A878" s="33">
        <v>863</v>
      </c>
      <c r="B878" s="33"/>
      <c r="C878" s="33"/>
      <c r="D878" s="33"/>
      <c r="E878" s="33"/>
      <c r="F878" s="33"/>
      <c r="G878" s="33"/>
      <c r="H878" s="33"/>
      <c r="I878" s="33"/>
      <c r="J878" s="33"/>
      <c r="K878" s="33"/>
      <c r="L878" s="33"/>
      <c r="M878" t="str">
        <f>IF(SUM(B878:L878)&gt;0,'Calulations '!V872,"N.A.")</f>
        <v>N.A.</v>
      </c>
      <c r="N878" s="26" t="e">
        <f t="shared" si="13"/>
        <v>#VALUE!</v>
      </c>
    </row>
    <row r="879" spans="1:14" x14ac:dyDescent="0.3">
      <c r="A879" s="33">
        <v>864</v>
      </c>
      <c r="B879" s="33"/>
      <c r="C879" s="33"/>
      <c r="D879" s="33"/>
      <c r="E879" s="33"/>
      <c r="F879" s="33"/>
      <c r="G879" s="33"/>
      <c r="H879" s="33"/>
      <c r="I879" s="33"/>
      <c r="J879" s="33"/>
      <c r="K879" s="33"/>
      <c r="L879" s="33"/>
      <c r="M879" t="str">
        <f>IF(SUM(B879:L879)&gt;0,'Calulations '!V873,"N.A.")</f>
        <v>N.A.</v>
      </c>
      <c r="N879" s="26" t="e">
        <f t="shared" si="13"/>
        <v>#VALUE!</v>
      </c>
    </row>
    <row r="880" spans="1:14" x14ac:dyDescent="0.3">
      <c r="A880" s="33">
        <v>865</v>
      </c>
      <c r="B880" s="33"/>
      <c r="C880" s="33"/>
      <c r="D880" s="33"/>
      <c r="E880" s="33"/>
      <c r="F880" s="33"/>
      <c r="G880" s="33"/>
      <c r="H880" s="33"/>
      <c r="I880" s="33"/>
      <c r="J880" s="33"/>
      <c r="K880" s="33"/>
      <c r="L880" s="33"/>
      <c r="M880" t="str">
        <f>IF(SUM(B880:L880)&gt;0,'Calulations '!V874,"N.A.")</f>
        <v>N.A.</v>
      </c>
      <c r="N880" s="26" t="e">
        <f t="shared" si="13"/>
        <v>#VALUE!</v>
      </c>
    </row>
    <row r="881" spans="1:14" x14ac:dyDescent="0.3">
      <c r="A881" s="33">
        <v>866</v>
      </c>
      <c r="B881" s="33"/>
      <c r="C881" s="33"/>
      <c r="D881" s="33"/>
      <c r="E881" s="33"/>
      <c r="F881" s="33"/>
      <c r="G881" s="33"/>
      <c r="H881" s="33"/>
      <c r="I881" s="33"/>
      <c r="J881" s="33"/>
      <c r="K881" s="33"/>
      <c r="L881" s="33"/>
      <c r="M881" t="str">
        <f>IF(SUM(B881:L881)&gt;0,'Calulations '!V875,"N.A.")</f>
        <v>N.A.</v>
      </c>
      <c r="N881" s="26" t="e">
        <f t="shared" si="13"/>
        <v>#VALUE!</v>
      </c>
    </row>
    <row r="882" spans="1:14" x14ac:dyDescent="0.3">
      <c r="A882" s="33">
        <v>867</v>
      </c>
      <c r="B882" s="33"/>
      <c r="C882" s="33"/>
      <c r="D882" s="33"/>
      <c r="E882" s="33"/>
      <c r="F882" s="33"/>
      <c r="G882" s="33"/>
      <c r="H882" s="33"/>
      <c r="I882" s="33"/>
      <c r="J882" s="33"/>
      <c r="K882" s="33"/>
      <c r="L882" s="33"/>
      <c r="M882" t="str">
        <f>IF(SUM(B882:L882)&gt;0,'Calulations '!V876,"N.A.")</f>
        <v>N.A.</v>
      </c>
      <c r="N882" s="26" t="e">
        <f t="shared" si="13"/>
        <v>#VALUE!</v>
      </c>
    </row>
    <row r="883" spans="1:14" x14ac:dyDescent="0.3">
      <c r="A883" s="33">
        <v>868</v>
      </c>
      <c r="B883" s="33"/>
      <c r="C883" s="33"/>
      <c r="D883" s="33"/>
      <c r="E883" s="33"/>
      <c r="F883" s="33"/>
      <c r="G883" s="33"/>
      <c r="H883" s="33"/>
      <c r="I883" s="33"/>
      <c r="J883" s="33"/>
      <c r="K883" s="33"/>
      <c r="L883" s="33"/>
      <c r="M883" t="str">
        <f>IF(SUM(B883:L883)&gt;0,'Calulations '!V877,"N.A.")</f>
        <v>N.A.</v>
      </c>
      <c r="N883" s="26" t="e">
        <f t="shared" si="13"/>
        <v>#VALUE!</v>
      </c>
    </row>
    <row r="884" spans="1:14" x14ac:dyDescent="0.3">
      <c r="A884" s="33">
        <v>869</v>
      </c>
      <c r="B884" s="33"/>
      <c r="C884" s="33"/>
      <c r="D884" s="33"/>
      <c r="E884" s="33"/>
      <c r="F884" s="33"/>
      <c r="G884" s="33"/>
      <c r="H884" s="33"/>
      <c r="I884" s="33"/>
      <c r="J884" s="33"/>
      <c r="K884" s="33"/>
      <c r="L884" s="33"/>
      <c r="M884" t="str">
        <f>IF(SUM(B884:L884)&gt;0,'Calulations '!V878,"N.A.")</f>
        <v>N.A.</v>
      </c>
      <c r="N884" s="26" t="e">
        <f t="shared" si="13"/>
        <v>#VALUE!</v>
      </c>
    </row>
    <row r="885" spans="1:14" x14ac:dyDescent="0.3">
      <c r="A885" s="33">
        <v>870</v>
      </c>
      <c r="B885" s="33"/>
      <c r="C885" s="33"/>
      <c r="D885" s="33"/>
      <c r="E885" s="33"/>
      <c r="F885" s="33"/>
      <c r="G885" s="33"/>
      <c r="H885" s="33"/>
      <c r="I885" s="33"/>
      <c r="J885" s="33"/>
      <c r="K885" s="33"/>
      <c r="L885" s="33"/>
      <c r="M885" t="str">
        <f>IF(SUM(B885:L885)&gt;0,'Calulations '!V879,"N.A.")</f>
        <v>N.A.</v>
      </c>
      <c r="N885" s="26" t="e">
        <f t="shared" si="13"/>
        <v>#VALUE!</v>
      </c>
    </row>
    <row r="886" spans="1:14" x14ac:dyDescent="0.3">
      <c r="A886" s="33">
        <v>871</v>
      </c>
      <c r="B886" s="33"/>
      <c r="C886" s="33"/>
      <c r="D886" s="33"/>
      <c r="E886" s="33"/>
      <c r="F886" s="33"/>
      <c r="G886" s="33"/>
      <c r="H886" s="33"/>
      <c r="I886" s="33"/>
      <c r="J886" s="33"/>
      <c r="K886" s="33"/>
      <c r="L886" s="33"/>
      <c r="M886" t="str">
        <f>IF(SUM(B886:L886)&gt;0,'Calulations '!V880,"N.A.")</f>
        <v>N.A.</v>
      </c>
      <c r="N886" s="26" t="e">
        <f t="shared" si="13"/>
        <v>#VALUE!</v>
      </c>
    </row>
    <row r="887" spans="1:14" x14ac:dyDescent="0.3">
      <c r="A887" s="33">
        <v>872</v>
      </c>
      <c r="B887" s="33"/>
      <c r="C887" s="33"/>
      <c r="D887" s="33"/>
      <c r="E887" s="33"/>
      <c r="F887" s="33"/>
      <c r="G887" s="33"/>
      <c r="H887" s="33"/>
      <c r="I887" s="33"/>
      <c r="J887" s="33"/>
      <c r="K887" s="33"/>
      <c r="L887" s="33"/>
      <c r="M887" t="str">
        <f>IF(SUM(B887:L887)&gt;0,'Calulations '!V881,"N.A.")</f>
        <v>N.A.</v>
      </c>
      <c r="N887" s="26" t="e">
        <f t="shared" si="13"/>
        <v>#VALUE!</v>
      </c>
    </row>
    <row r="888" spans="1:14" x14ac:dyDescent="0.3">
      <c r="A888" s="33">
        <v>873</v>
      </c>
      <c r="B888" s="33"/>
      <c r="C888" s="33"/>
      <c r="D888" s="33"/>
      <c r="E888" s="33"/>
      <c r="F888" s="33"/>
      <c r="G888" s="33"/>
      <c r="H888" s="33"/>
      <c r="I888" s="33"/>
      <c r="J888" s="33"/>
      <c r="K888" s="33"/>
      <c r="L888" s="33"/>
      <c r="M888" t="str">
        <f>IF(SUM(B888:L888)&gt;0,'Calulations '!V882,"N.A.")</f>
        <v>N.A.</v>
      </c>
      <c r="N888" s="26" t="e">
        <f t="shared" si="13"/>
        <v>#VALUE!</v>
      </c>
    </row>
    <row r="889" spans="1:14" x14ac:dyDescent="0.3">
      <c r="A889" s="33">
        <v>874</v>
      </c>
      <c r="B889" s="33"/>
      <c r="C889" s="33"/>
      <c r="D889" s="33"/>
      <c r="E889" s="33"/>
      <c r="F889" s="33"/>
      <c r="G889" s="33"/>
      <c r="H889" s="33"/>
      <c r="I889" s="33"/>
      <c r="J889" s="33"/>
      <c r="K889" s="33"/>
      <c r="L889" s="33"/>
      <c r="M889" t="str">
        <f>IF(SUM(B889:L889)&gt;0,'Calulations '!V883,"N.A.")</f>
        <v>N.A.</v>
      </c>
      <c r="N889" s="26" t="e">
        <f t="shared" si="13"/>
        <v>#VALUE!</v>
      </c>
    </row>
    <row r="890" spans="1:14" x14ac:dyDescent="0.3">
      <c r="A890" s="33">
        <v>875</v>
      </c>
      <c r="B890" s="33"/>
      <c r="C890" s="33"/>
      <c r="D890" s="33"/>
      <c r="E890" s="33"/>
      <c r="F890" s="33"/>
      <c r="G890" s="33"/>
      <c r="H890" s="33"/>
      <c r="I890" s="33"/>
      <c r="J890" s="33"/>
      <c r="K890" s="33"/>
      <c r="L890" s="33"/>
      <c r="M890" t="str">
        <f>IF(SUM(B890:L890)&gt;0,'Calulations '!V884,"N.A.")</f>
        <v>N.A.</v>
      </c>
      <c r="N890" s="26" t="e">
        <f t="shared" si="13"/>
        <v>#VALUE!</v>
      </c>
    </row>
    <row r="891" spans="1:14" x14ac:dyDescent="0.3">
      <c r="A891" s="33">
        <v>876</v>
      </c>
      <c r="B891" s="33"/>
      <c r="C891" s="33"/>
      <c r="D891" s="33"/>
      <c r="E891" s="33"/>
      <c r="F891" s="33"/>
      <c r="G891" s="33"/>
      <c r="H891" s="33"/>
      <c r="I891" s="33"/>
      <c r="J891" s="33"/>
      <c r="K891" s="33"/>
      <c r="L891" s="33"/>
      <c r="M891" t="str">
        <f>IF(SUM(B891:L891)&gt;0,'Calulations '!V885,"N.A.")</f>
        <v>N.A.</v>
      </c>
      <c r="N891" s="26" t="e">
        <f t="shared" si="13"/>
        <v>#VALUE!</v>
      </c>
    </row>
    <row r="892" spans="1:14" x14ac:dyDescent="0.3">
      <c r="A892" s="33">
        <v>877</v>
      </c>
      <c r="B892" s="33"/>
      <c r="C892" s="33"/>
      <c r="D892" s="33"/>
      <c r="E892" s="33"/>
      <c r="F892" s="33"/>
      <c r="G892" s="33"/>
      <c r="H892" s="33"/>
      <c r="I892" s="33"/>
      <c r="J892" s="33"/>
      <c r="K892" s="33"/>
      <c r="L892" s="33"/>
      <c r="M892" t="str">
        <f>IF(SUM(B892:L892)&gt;0,'Calulations '!V886,"N.A.")</f>
        <v>N.A.</v>
      </c>
      <c r="N892" s="26" t="e">
        <f t="shared" si="13"/>
        <v>#VALUE!</v>
      </c>
    </row>
    <row r="893" spans="1:14" x14ac:dyDescent="0.3">
      <c r="A893" s="33">
        <v>878</v>
      </c>
      <c r="B893" s="33"/>
      <c r="C893" s="33"/>
      <c r="D893" s="33"/>
      <c r="E893" s="33"/>
      <c r="F893" s="33"/>
      <c r="G893" s="33"/>
      <c r="H893" s="33"/>
      <c r="I893" s="33"/>
      <c r="J893" s="33"/>
      <c r="K893" s="33"/>
      <c r="L893" s="33"/>
      <c r="M893" t="str">
        <f>IF(SUM(B893:L893)&gt;0,'Calulations '!V887,"N.A.")</f>
        <v>N.A.</v>
      </c>
      <c r="N893" s="26" t="e">
        <f t="shared" si="13"/>
        <v>#VALUE!</v>
      </c>
    </row>
    <row r="894" spans="1:14" x14ac:dyDescent="0.3">
      <c r="A894" s="33">
        <v>879</v>
      </c>
      <c r="B894" s="33"/>
      <c r="C894" s="33"/>
      <c r="D894" s="33"/>
      <c r="E894" s="33"/>
      <c r="F894" s="33"/>
      <c r="G894" s="33"/>
      <c r="H894" s="33"/>
      <c r="I894" s="33"/>
      <c r="J894" s="33"/>
      <c r="K894" s="33"/>
      <c r="L894" s="33"/>
      <c r="M894" t="str">
        <f>IF(SUM(B894:L894)&gt;0,'Calulations '!V888,"N.A.")</f>
        <v>N.A.</v>
      </c>
      <c r="N894" s="26" t="e">
        <f t="shared" si="13"/>
        <v>#VALUE!</v>
      </c>
    </row>
    <row r="895" spans="1:14" x14ac:dyDescent="0.3">
      <c r="A895" s="33">
        <v>880</v>
      </c>
      <c r="B895" s="33"/>
      <c r="C895" s="33"/>
      <c r="D895" s="33"/>
      <c r="E895" s="33"/>
      <c r="F895" s="33"/>
      <c r="G895" s="33"/>
      <c r="H895" s="33"/>
      <c r="I895" s="33"/>
      <c r="J895" s="33"/>
      <c r="K895" s="33"/>
      <c r="L895" s="33"/>
      <c r="M895" t="str">
        <f>IF(SUM(B895:L895)&gt;0,'Calulations '!V889,"N.A.")</f>
        <v>N.A.</v>
      </c>
      <c r="N895" s="26" t="e">
        <f t="shared" si="13"/>
        <v>#VALUE!</v>
      </c>
    </row>
    <row r="896" spans="1:14" x14ac:dyDescent="0.3">
      <c r="A896" s="33">
        <v>881</v>
      </c>
      <c r="B896" s="33"/>
      <c r="C896" s="33"/>
      <c r="D896" s="33"/>
      <c r="E896" s="33"/>
      <c r="F896" s="33"/>
      <c r="G896" s="33"/>
      <c r="H896" s="33"/>
      <c r="I896" s="33"/>
      <c r="J896" s="33"/>
      <c r="K896" s="33"/>
      <c r="L896" s="33"/>
      <c r="M896" t="str">
        <f>IF(SUM(B896:L896)&gt;0,'Calulations '!V890,"N.A.")</f>
        <v>N.A.</v>
      </c>
      <c r="N896" s="26" t="e">
        <f t="shared" si="13"/>
        <v>#VALUE!</v>
      </c>
    </row>
    <row r="897" spans="1:14" x14ac:dyDescent="0.3">
      <c r="A897" s="33">
        <v>882</v>
      </c>
      <c r="B897" s="33"/>
      <c r="C897" s="33"/>
      <c r="D897" s="33"/>
      <c r="E897" s="33"/>
      <c r="F897" s="33"/>
      <c r="G897" s="33"/>
      <c r="H897" s="33"/>
      <c r="I897" s="33"/>
      <c r="J897" s="33"/>
      <c r="K897" s="33"/>
      <c r="L897" s="33"/>
      <c r="M897" t="str">
        <f>IF(SUM(B897:L897)&gt;0,'Calulations '!V891,"N.A.")</f>
        <v>N.A.</v>
      </c>
      <c r="N897" s="26" t="e">
        <f t="shared" si="13"/>
        <v>#VALUE!</v>
      </c>
    </row>
    <row r="898" spans="1:14" x14ac:dyDescent="0.3">
      <c r="A898" s="33">
        <v>883</v>
      </c>
      <c r="B898" s="33"/>
      <c r="C898" s="33"/>
      <c r="D898" s="33"/>
      <c r="E898" s="33"/>
      <c r="F898" s="33"/>
      <c r="G898" s="33"/>
      <c r="H898" s="33"/>
      <c r="I898" s="33"/>
      <c r="J898" s="33"/>
      <c r="K898" s="33"/>
      <c r="L898" s="33"/>
      <c r="M898" t="str">
        <f>IF(SUM(B898:L898)&gt;0,'Calulations '!V892,"N.A.")</f>
        <v>N.A.</v>
      </c>
      <c r="N898" s="26" t="e">
        <f t="shared" si="13"/>
        <v>#VALUE!</v>
      </c>
    </row>
    <row r="899" spans="1:14" x14ac:dyDescent="0.3">
      <c r="A899" s="33">
        <v>884</v>
      </c>
      <c r="B899" s="33"/>
      <c r="C899" s="33"/>
      <c r="D899" s="33"/>
      <c r="E899" s="33"/>
      <c r="F899" s="33"/>
      <c r="G899" s="33"/>
      <c r="H899" s="33"/>
      <c r="I899" s="33"/>
      <c r="J899" s="33"/>
      <c r="K899" s="33"/>
      <c r="L899" s="33"/>
      <c r="M899" t="str">
        <f>IF(SUM(B899:L899)&gt;0,'Calulations '!V893,"N.A.")</f>
        <v>N.A.</v>
      </c>
      <c r="N899" s="26" t="e">
        <f t="shared" si="13"/>
        <v>#VALUE!</v>
      </c>
    </row>
    <row r="900" spans="1:14" x14ac:dyDescent="0.3">
      <c r="A900" s="33">
        <v>885</v>
      </c>
      <c r="B900" s="33"/>
      <c r="C900" s="33"/>
      <c r="D900" s="33"/>
      <c r="E900" s="33"/>
      <c r="F900" s="33"/>
      <c r="G900" s="33"/>
      <c r="H900" s="33"/>
      <c r="I900" s="33"/>
      <c r="J900" s="33"/>
      <c r="K900" s="33"/>
      <c r="L900" s="33"/>
      <c r="M900" t="str">
        <f>IF(SUM(B900:L900)&gt;0,'Calulations '!V894,"N.A.")</f>
        <v>N.A.</v>
      </c>
      <c r="N900" s="26" t="e">
        <f t="shared" si="13"/>
        <v>#VALUE!</v>
      </c>
    </row>
    <row r="901" spans="1:14" x14ac:dyDescent="0.3">
      <c r="A901" s="33">
        <v>886</v>
      </c>
      <c r="B901" s="33"/>
      <c r="C901" s="33"/>
      <c r="D901" s="33"/>
      <c r="E901" s="33"/>
      <c r="F901" s="33"/>
      <c r="G901" s="33"/>
      <c r="H901" s="33"/>
      <c r="I901" s="33"/>
      <c r="J901" s="33"/>
      <c r="K901" s="33"/>
      <c r="L901" s="33"/>
      <c r="M901" t="str">
        <f>IF(SUM(B901:L901)&gt;0,'Calulations '!V895,"N.A.")</f>
        <v>N.A.</v>
      </c>
      <c r="N901" s="26" t="e">
        <f t="shared" si="13"/>
        <v>#VALUE!</v>
      </c>
    </row>
    <row r="902" spans="1:14" x14ac:dyDescent="0.3">
      <c r="A902" s="33">
        <v>887</v>
      </c>
      <c r="B902" s="33"/>
      <c r="C902" s="33"/>
      <c r="D902" s="33"/>
      <c r="E902" s="33"/>
      <c r="F902" s="33"/>
      <c r="G902" s="33"/>
      <c r="H902" s="33"/>
      <c r="I902" s="33"/>
      <c r="J902" s="33"/>
      <c r="K902" s="33"/>
      <c r="L902" s="33"/>
      <c r="M902" t="str">
        <f>IF(SUM(B902:L902)&gt;0,'Calulations '!V896,"N.A.")</f>
        <v>N.A.</v>
      </c>
      <c r="N902" s="26" t="e">
        <f t="shared" si="13"/>
        <v>#VALUE!</v>
      </c>
    </row>
    <row r="903" spans="1:14" x14ac:dyDescent="0.3">
      <c r="A903" s="33">
        <v>888</v>
      </c>
      <c r="B903" s="33"/>
      <c r="C903" s="33"/>
      <c r="D903" s="33"/>
      <c r="E903" s="33"/>
      <c r="F903" s="33"/>
      <c r="G903" s="33"/>
      <c r="H903" s="33"/>
      <c r="I903" s="33"/>
      <c r="J903" s="33"/>
      <c r="K903" s="33"/>
      <c r="L903" s="33"/>
      <c r="M903" t="str">
        <f>IF(SUM(B903:L903)&gt;0,'Calulations '!V897,"N.A.")</f>
        <v>N.A.</v>
      </c>
      <c r="N903" s="26" t="e">
        <f t="shared" si="13"/>
        <v>#VALUE!</v>
      </c>
    </row>
    <row r="904" spans="1:14" x14ac:dyDescent="0.3">
      <c r="A904" s="33">
        <v>889</v>
      </c>
      <c r="B904" s="33"/>
      <c r="C904" s="33"/>
      <c r="D904" s="33"/>
      <c r="E904" s="33"/>
      <c r="F904" s="33"/>
      <c r="G904" s="33"/>
      <c r="H904" s="33"/>
      <c r="I904" s="33"/>
      <c r="J904" s="33"/>
      <c r="K904" s="33"/>
      <c r="L904" s="33"/>
      <c r="M904" t="str">
        <f>IF(SUM(B904:L904)&gt;0,'Calulations '!V898,"N.A.")</f>
        <v>N.A.</v>
      </c>
      <c r="N904" s="26" t="e">
        <f t="shared" si="13"/>
        <v>#VALUE!</v>
      </c>
    </row>
    <row r="905" spans="1:14" x14ac:dyDescent="0.3">
      <c r="A905" s="33">
        <v>890</v>
      </c>
      <c r="B905" s="33"/>
      <c r="C905" s="33"/>
      <c r="D905" s="33"/>
      <c r="E905" s="33"/>
      <c r="F905" s="33"/>
      <c r="G905" s="33"/>
      <c r="H905" s="33"/>
      <c r="I905" s="33"/>
      <c r="J905" s="33"/>
      <c r="K905" s="33"/>
      <c r="L905" s="33"/>
      <c r="M905" t="str">
        <f>IF(SUM(B905:L905)&gt;0,'Calulations '!V899,"N.A.")</f>
        <v>N.A.</v>
      </c>
      <c r="N905" s="26" t="e">
        <f t="shared" si="13"/>
        <v>#VALUE!</v>
      </c>
    </row>
    <row r="906" spans="1:14" x14ac:dyDescent="0.3">
      <c r="A906" s="33">
        <v>891</v>
      </c>
      <c r="B906" s="33"/>
      <c r="C906" s="33"/>
      <c r="D906" s="33"/>
      <c r="E906" s="33"/>
      <c r="F906" s="33"/>
      <c r="G906" s="33"/>
      <c r="H906" s="33"/>
      <c r="I906" s="33"/>
      <c r="J906" s="33"/>
      <c r="K906" s="33"/>
      <c r="L906" s="33"/>
      <c r="M906" t="str">
        <f>IF(SUM(B906:L906)&gt;0,'Calulations '!V900,"N.A.")</f>
        <v>N.A.</v>
      </c>
      <c r="N906" s="26" t="e">
        <f t="shared" si="13"/>
        <v>#VALUE!</v>
      </c>
    </row>
    <row r="907" spans="1:14" x14ac:dyDescent="0.3">
      <c r="A907" s="33">
        <v>892</v>
      </c>
      <c r="B907" s="33"/>
      <c r="C907" s="33"/>
      <c r="D907" s="33"/>
      <c r="E907" s="33"/>
      <c r="F907" s="33"/>
      <c r="G907" s="33"/>
      <c r="H907" s="33"/>
      <c r="I907" s="33"/>
      <c r="J907" s="33"/>
      <c r="K907" s="33"/>
      <c r="L907" s="33"/>
      <c r="M907" t="str">
        <f>IF(SUM(B907:L907)&gt;0,'Calulations '!V901,"N.A.")</f>
        <v>N.A.</v>
      </c>
      <c r="N907" s="26" t="e">
        <f t="shared" si="13"/>
        <v>#VALUE!</v>
      </c>
    </row>
    <row r="908" spans="1:14" x14ac:dyDescent="0.3">
      <c r="A908" s="33">
        <v>893</v>
      </c>
      <c r="B908" s="33"/>
      <c r="C908" s="33"/>
      <c r="D908" s="33"/>
      <c r="E908" s="33"/>
      <c r="F908" s="33"/>
      <c r="G908" s="33"/>
      <c r="H908" s="33"/>
      <c r="I908" s="33"/>
      <c r="J908" s="33"/>
      <c r="K908" s="33"/>
      <c r="L908" s="33"/>
      <c r="M908" t="str">
        <f>IF(SUM(B908:L908)&gt;0,'Calulations '!V902,"N.A.")</f>
        <v>N.A.</v>
      </c>
      <c r="N908" s="26" t="e">
        <f t="shared" si="13"/>
        <v>#VALUE!</v>
      </c>
    </row>
    <row r="909" spans="1:14" x14ac:dyDescent="0.3">
      <c r="A909" s="33">
        <v>894</v>
      </c>
      <c r="B909" s="33"/>
      <c r="C909" s="33"/>
      <c r="D909" s="33"/>
      <c r="E909" s="33"/>
      <c r="F909" s="33"/>
      <c r="G909" s="33"/>
      <c r="H909" s="33"/>
      <c r="I909" s="33"/>
      <c r="J909" s="33"/>
      <c r="K909" s="33"/>
      <c r="L909" s="33"/>
      <c r="M909" t="str">
        <f>IF(SUM(B909:L909)&gt;0,'Calulations '!V903,"N.A.")</f>
        <v>N.A.</v>
      </c>
      <c r="N909" s="26" t="e">
        <f t="shared" si="13"/>
        <v>#VALUE!</v>
      </c>
    </row>
    <row r="910" spans="1:14" x14ac:dyDescent="0.3">
      <c r="A910" s="33">
        <v>895</v>
      </c>
      <c r="B910" s="33"/>
      <c r="C910" s="33"/>
      <c r="D910" s="33"/>
      <c r="E910" s="33"/>
      <c r="F910" s="33"/>
      <c r="G910" s="33"/>
      <c r="H910" s="33"/>
      <c r="I910" s="33"/>
      <c r="J910" s="33"/>
      <c r="K910" s="33"/>
      <c r="L910" s="33"/>
      <c r="M910" t="str">
        <f>IF(SUM(B910:L910)&gt;0,'Calulations '!V904,"N.A.")</f>
        <v>N.A.</v>
      </c>
      <c r="N910" s="26" t="e">
        <f t="shared" si="13"/>
        <v>#VALUE!</v>
      </c>
    </row>
    <row r="911" spans="1:14" x14ac:dyDescent="0.3">
      <c r="A911" s="33">
        <v>896</v>
      </c>
      <c r="B911" s="33"/>
      <c r="C911" s="33"/>
      <c r="D911" s="33"/>
      <c r="E911" s="33"/>
      <c r="F911" s="33"/>
      <c r="G911" s="33"/>
      <c r="H911" s="33"/>
      <c r="I911" s="33"/>
      <c r="J911" s="33"/>
      <c r="K911" s="33"/>
      <c r="L911" s="33"/>
      <c r="M911" t="str">
        <f>IF(SUM(B911:L911)&gt;0,'Calulations '!V905,"N.A.")</f>
        <v>N.A.</v>
      </c>
      <c r="N911" s="26" t="e">
        <f t="shared" si="13"/>
        <v>#VALUE!</v>
      </c>
    </row>
    <row r="912" spans="1:14" x14ac:dyDescent="0.3">
      <c r="A912" s="33">
        <v>897</v>
      </c>
      <c r="B912" s="33"/>
      <c r="C912" s="33"/>
      <c r="D912" s="33"/>
      <c r="E912" s="33"/>
      <c r="F912" s="33"/>
      <c r="G912" s="33"/>
      <c r="H912" s="33"/>
      <c r="I912" s="33"/>
      <c r="J912" s="33"/>
      <c r="K912" s="33"/>
      <c r="L912" s="33"/>
      <c r="M912" t="str">
        <f>IF(SUM(B912:L912)&gt;0,'Calulations '!V906,"N.A.")</f>
        <v>N.A.</v>
      </c>
      <c r="N912" s="26" t="e">
        <f t="shared" si="13"/>
        <v>#VALUE!</v>
      </c>
    </row>
    <row r="913" spans="1:14" x14ac:dyDescent="0.3">
      <c r="A913" s="33">
        <v>898</v>
      </c>
      <c r="B913" s="33"/>
      <c r="C913" s="33"/>
      <c r="D913" s="33"/>
      <c r="E913" s="33"/>
      <c r="F913" s="33"/>
      <c r="G913" s="33"/>
      <c r="H913" s="33"/>
      <c r="I913" s="33"/>
      <c r="J913" s="33"/>
      <c r="K913" s="33"/>
      <c r="L913" s="33"/>
      <c r="M913" t="str">
        <f>IF(SUM(B913:L913)&gt;0,'Calulations '!V907,"N.A.")</f>
        <v>N.A.</v>
      </c>
      <c r="N913" s="26" t="e">
        <f t="shared" ref="N913:N976" si="14">IF($C$13&gt;0.1,100-((_xlfn.NORM.DIST($C$13,M913,0.1327057,TRUE))*100),"N.A.")</f>
        <v>#VALUE!</v>
      </c>
    </row>
    <row r="914" spans="1:14" x14ac:dyDescent="0.3">
      <c r="A914" s="33">
        <v>899</v>
      </c>
      <c r="B914" s="33"/>
      <c r="C914" s="33"/>
      <c r="D914" s="33"/>
      <c r="E914" s="33"/>
      <c r="F914" s="33"/>
      <c r="G914" s="33"/>
      <c r="H914" s="33"/>
      <c r="I914" s="33"/>
      <c r="J914" s="33"/>
      <c r="K914" s="33"/>
      <c r="L914" s="33"/>
      <c r="M914" t="str">
        <f>IF(SUM(B914:L914)&gt;0,'Calulations '!V908,"N.A.")</f>
        <v>N.A.</v>
      </c>
      <c r="N914" s="26" t="e">
        <f t="shared" si="14"/>
        <v>#VALUE!</v>
      </c>
    </row>
    <row r="915" spans="1:14" x14ac:dyDescent="0.3">
      <c r="A915" s="33">
        <v>900</v>
      </c>
      <c r="B915" s="33"/>
      <c r="C915" s="33"/>
      <c r="D915" s="33"/>
      <c r="E915" s="33"/>
      <c r="F915" s="33"/>
      <c r="G915" s="33"/>
      <c r="H915" s="33"/>
      <c r="I915" s="33"/>
      <c r="J915" s="33"/>
      <c r="K915" s="33"/>
      <c r="L915" s="33"/>
      <c r="M915" t="str">
        <f>IF(SUM(B915:L915)&gt;0,'Calulations '!V909,"N.A.")</f>
        <v>N.A.</v>
      </c>
      <c r="N915" s="26" t="e">
        <f t="shared" si="14"/>
        <v>#VALUE!</v>
      </c>
    </row>
    <row r="916" spans="1:14" x14ac:dyDescent="0.3">
      <c r="A916" s="33">
        <v>901</v>
      </c>
      <c r="B916" s="33"/>
      <c r="C916" s="33"/>
      <c r="D916" s="33"/>
      <c r="E916" s="33"/>
      <c r="F916" s="33"/>
      <c r="G916" s="33"/>
      <c r="H916" s="33"/>
      <c r="I916" s="33"/>
      <c r="J916" s="33"/>
      <c r="K916" s="33"/>
      <c r="L916" s="33"/>
      <c r="M916" t="str">
        <f>IF(SUM(B916:L916)&gt;0,'Calulations '!V910,"N.A.")</f>
        <v>N.A.</v>
      </c>
      <c r="N916" s="26" t="e">
        <f t="shared" si="14"/>
        <v>#VALUE!</v>
      </c>
    </row>
    <row r="917" spans="1:14" x14ac:dyDescent="0.3">
      <c r="A917" s="33">
        <v>902</v>
      </c>
      <c r="B917" s="33"/>
      <c r="C917" s="33"/>
      <c r="D917" s="33"/>
      <c r="E917" s="33"/>
      <c r="F917" s="33"/>
      <c r="G917" s="33"/>
      <c r="H917" s="33"/>
      <c r="I917" s="33"/>
      <c r="J917" s="33"/>
      <c r="K917" s="33"/>
      <c r="L917" s="33"/>
      <c r="M917" t="str">
        <f>IF(SUM(B917:L917)&gt;0,'Calulations '!V911,"N.A.")</f>
        <v>N.A.</v>
      </c>
      <c r="N917" s="26" t="e">
        <f t="shared" si="14"/>
        <v>#VALUE!</v>
      </c>
    </row>
    <row r="918" spans="1:14" x14ac:dyDescent="0.3">
      <c r="A918" s="33">
        <v>903</v>
      </c>
      <c r="B918" s="33"/>
      <c r="C918" s="33"/>
      <c r="D918" s="33"/>
      <c r="E918" s="33"/>
      <c r="F918" s="33"/>
      <c r="G918" s="33"/>
      <c r="H918" s="33"/>
      <c r="I918" s="33"/>
      <c r="J918" s="33"/>
      <c r="K918" s="33"/>
      <c r="L918" s="33"/>
      <c r="M918" t="str">
        <f>IF(SUM(B918:L918)&gt;0,'Calulations '!V912,"N.A.")</f>
        <v>N.A.</v>
      </c>
      <c r="N918" s="26" t="e">
        <f t="shared" si="14"/>
        <v>#VALUE!</v>
      </c>
    </row>
    <row r="919" spans="1:14" x14ac:dyDescent="0.3">
      <c r="A919" s="33">
        <v>904</v>
      </c>
      <c r="B919" s="33"/>
      <c r="C919" s="33"/>
      <c r="D919" s="33"/>
      <c r="E919" s="33"/>
      <c r="F919" s="33"/>
      <c r="G919" s="33"/>
      <c r="H919" s="33"/>
      <c r="I919" s="33"/>
      <c r="J919" s="33"/>
      <c r="K919" s="33"/>
      <c r="L919" s="33"/>
      <c r="M919" t="str">
        <f>IF(SUM(B919:L919)&gt;0,'Calulations '!V913,"N.A.")</f>
        <v>N.A.</v>
      </c>
      <c r="N919" s="26" t="e">
        <f t="shared" si="14"/>
        <v>#VALUE!</v>
      </c>
    </row>
    <row r="920" spans="1:14" x14ac:dyDescent="0.3">
      <c r="A920" s="33">
        <v>905</v>
      </c>
      <c r="B920" s="33"/>
      <c r="C920" s="33"/>
      <c r="D920" s="33"/>
      <c r="E920" s="33"/>
      <c r="F920" s="33"/>
      <c r="G920" s="33"/>
      <c r="H920" s="33"/>
      <c r="I920" s="33"/>
      <c r="J920" s="33"/>
      <c r="K920" s="33"/>
      <c r="L920" s="33"/>
      <c r="M920" t="str">
        <f>IF(SUM(B920:L920)&gt;0,'Calulations '!V914,"N.A.")</f>
        <v>N.A.</v>
      </c>
      <c r="N920" s="26" t="e">
        <f t="shared" si="14"/>
        <v>#VALUE!</v>
      </c>
    </row>
    <row r="921" spans="1:14" x14ac:dyDescent="0.3">
      <c r="A921" s="33">
        <v>906</v>
      </c>
      <c r="B921" s="33"/>
      <c r="C921" s="33"/>
      <c r="D921" s="33"/>
      <c r="E921" s="33"/>
      <c r="F921" s="33"/>
      <c r="G921" s="33"/>
      <c r="H921" s="33"/>
      <c r="I921" s="33"/>
      <c r="J921" s="33"/>
      <c r="K921" s="33"/>
      <c r="L921" s="33"/>
      <c r="M921" t="str">
        <f>IF(SUM(B921:L921)&gt;0,'Calulations '!V915,"N.A.")</f>
        <v>N.A.</v>
      </c>
      <c r="N921" s="26" t="e">
        <f t="shared" si="14"/>
        <v>#VALUE!</v>
      </c>
    </row>
    <row r="922" spans="1:14" x14ac:dyDescent="0.3">
      <c r="A922" s="33">
        <v>907</v>
      </c>
      <c r="B922" s="33"/>
      <c r="C922" s="33"/>
      <c r="D922" s="33"/>
      <c r="E922" s="33"/>
      <c r="F922" s="33"/>
      <c r="G922" s="33"/>
      <c r="H922" s="33"/>
      <c r="I922" s="33"/>
      <c r="J922" s="33"/>
      <c r="K922" s="33"/>
      <c r="L922" s="33"/>
      <c r="M922" t="str">
        <f>IF(SUM(B922:L922)&gt;0,'Calulations '!V916,"N.A.")</f>
        <v>N.A.</v>
      </c>
      <c r="N922" s="26" t="e">
        <f t="shared" si="14"/>
        <v>#VALUE!</v>
      </c>
    </row>
    <row r="923" spans="1:14" x14ac:dyDescent="0.3">
      <c r="A923" s="33">
        <v>908</v>
      </c>
      <c r="B923" s="33"/>
      <c r="C923" s="33"/>
      <c r="D923" s="33"/>
      <c r="E923" s="33"/>
      <c r="F923" s="33"/>
      <c r="G923" s="33"/>
      <c r="H923" s="33"/>
      <c r="I923" s="33"/>
      <c r="J923" s="33"/>
      <c r="K923" s="33"/>
      <c r="L923" s="33"/>
      <c r="M923" t="str">
        <f>IF(SUM(B923:L923)&gt;0,'Calulations '!V917,"N.A.")</f>
        <v>N.A.</v>
      </c>
      <c r="N923" s="26" t="e">
        <f t="shared" si="14"/>
        <v>#VALUE!</v>
      </c>
    </row>
    <row r="924" spans="1:14" x14ac:dyDescent="0.3">
      <c r="A924" s="33">
        <v>909</v>
      </c>
      <c r="B924" s="33"/>
      <c r="C924" s="33"/>
      <c r="D924" s="33"/>
      <c r="E924" s="33"/>
      <c r="F924" s="33"/>
      <c r="G924" s="33"/>
      <c r="H924" s="33"/>
      <c r="I924" s="33"/>
      <c r="J924" s="33"/>
      <c r="K924" s="33"/>
      <c r="L924" s="33"/>
      <c r="M924" t="str">
        <f>IF(SUM(B924:L924)&gt;0,'Calulations '!V918,"N.A.")</f>
        <v>N.A.</v>
      </c>
      <c r="N924" s="26" t="e">
        <f t="shared" si="14"/>
        <v>#VALUE!</v>
      </c>
    </row>
    <row r="925" spans="1:14" x14ac:dyDescent="0.3">
      <c r="A925" s="33">
        <v>910</v>
      </c>
      <c r="B925" s="33"/>
      <c r="C925" s="33"/>
      <c r="D925" s="33"/>
      <c r="E925" s="33"/>
      <c r="F925" s="33"/>
      <c r="G925" s="33"/>
      <c r="H925" s="33"/>
      <c r="I925" s="33"/>
      <c r="J925" s="33"/>
      <c r="K925" s="33"/>
      <c r="L925" s="33"/>
      <c r="M925" t="str">
        <f>IF(SUM(B925:L925)&gt;0,'Calulations '!V919,"N.A.")</f>
        <v>N.A.</v>
      </c>
      <c r="N925" s="26" t="e">
        <f t="shared" si="14"/>
        <v>#VALUE!</v>
      </c>
    </row>
    <row r="926" spans="1:14" x14ac:dyDescent="0.3">
      <c r="A926" s="33">
        <v>911</v>
      </c>
      <c r="B926" s="33"/>
      <c r="C926" s="33"/>
      <c r="D926" s="33"/>
      <c r="E926" s="33"/>
      <c r="F926" s="33"/>
      <c r="G926" s="33"/>
      <c r="H926" s="33"/>
      <c r="I926" s="33"/>
      <c r="J926" s="33"/>
      <c r="K926" s="33"/>
      <c r="L926" s="33"/>
      <c r="M926" t="str">
        <f>IF(SUM(B926:L926)&gt;0,'Calulations '!V920,"N.A.")</f>
        <v>N.A.</v>
      </c>
      <c r="N926" s="26" t="e">
        <f t="shared" si="14"/>
        <v>#VALUE!</v>
      </c>
    </row>
    <row r="927" spans="1:14" x14ac:dyDescent="0.3">
      <c r="A927" s="33">
        <v>912</v>
      </c>
      <c r="B927" s="33"/>
      <c r="C927" s="33"/>
      <c r="D927" s="33"/>
      <c r="E927" s="33"/>
      <c r="F927" s="33"/>
      <c r="G927" s="33"/>
      <c r="H927" s="33"/>
      <c r="I927" s="33"/>
      <c r="J927" s="33"/>
      <c r="K927" s="33"/>
      <c r="L927" s="33"/>
      <c r="M927" t="str">
        <f>IF(SUM(B927:L927)&gt;0,'Calulations '!V921,"N.A.")</f>
        <v>N.A.</v>
      </c>
      <c r="N927" s="26" t="e">
        <f t="shared" si="14"/>
        <v>#VALUE!</v>
      </c>
    </row>
    <row r="928" spans="1:14" x14ac:dyDescent="0.3">
      <c r="A928" s="33">
        <v>913</v>
      </c>
      <c r="B928" s="33"/>
      <c r="C928" s="33"/>
      <c r="D928" s="33"/>
      <c r="E928" s="33"/>
      <c r="F928" s="33"/>
      <c r="G928" s="33"/>
      <c r="H928" s="33"/>
      <c r="I928" s="33"/>
      <c r="J928" s="33"/>
      <c r="K928" s="33"/>
      <c r="L928" s="33"/>
      <c r="M928" t="str">
        <f>IF(SUM(B928:L928)&gt;0,'Calulations '!V922,"N.A.")</f>
        <v>N.A.</v>
      </c>
      <c r="N928" s="26" t="e">
        <f t="shared" si="14"/>
        <v>#VALUE!</v>
      </c>
    </row>
    <row r="929" spans="1:14" x14ac:dyDescent="0.3">
      <c r="A929" s="33">
        <v>914</v>
      </c>
      <c r="B929" s="33"/>
      <c r="C929" s="33"/>
      <c r="D929" s="33"/>
      <c r="E929" s="33"/>
      <c r="F929" s="33"/>
      <c r="G929" s="33"/>
      <c r="H929" s="33"/>
      <c r="I929" s="33"/>
      <c r="J929" s="33"/>
      <c r="K929" s="33"/>
      <c r="L929" s="33"/>
      <c r="M929" t="str">
        <f>IF(SUM(B929:L929)&gt;0,'Calulations '!V923,"N.A.")</f>
        <v>N.A.</v>
      </c>
      <c r="N929" s="26" t="e">
        <f t="shared" si="14"/>
        <v>#VALUE!</v>
      </c>
    </row>
    <row r="930" spans="1:14" x14ac:dyDescent="0.3">
      <c r="A930" s="33">
        <v>915</v>
      </c>
      <c r="B930" s="33"/>
      <c r="C930" s="33"/>
      <c r="D930" s="33"/>
      <c r="E930" s="33"/>
      <c r="F930" s="33"/>
      <c r="G930" s="33"/>
      <c r="H930" s="33"/>
      <c r="I930" s="33"/>
      <c r="J930" s="33"/>
      <c r="K930" s="33"/>
      <c r="L930" s="33"/>
      <c r="M930" t="str">
        <f>IF(SUM(B930:L930)&gt;0,'Calulations '!V924,"N.A.")</f>
        <v>N.A.</v>
      </c>
      <c r="N930" s="26" t="e">
        <f t="shared" si="14"/>
        <v>#VALUE!</v>
      </c>
    </row>
    <row r="931" spans="1:14" x14ac:dyDescent="0.3">
      <c r="A931" s="33">
        <v>916</v>
      </c>
      <c r="B931" s="33"/>
      <c r="C931" s="33"/>
      <c r="D931" s="33"/>
      <c r="E931" s="33"/>
      <c r="F931" s="33"/>
      <c r="G931" s="33"/>
      <c r="H931" s="33"/>
      <c r="I931" s="33"/>
      <c r="J931" s="33"/>
      <c r="K931" s="33"/>
      <c r="L931" s="33"/>
      <c r="M931" t="str">
        <f>IF(SUM(B931:L931)&gt;0,'Calulations '!V925,"N.A.")</f>
        <v>N.A.</v>
      </c>
      <c r="N931" s="26" t="e">
        <f t="shared" si="14"/>
        <v>#VALUE!</v>
      </c>
    </row>
    <row r="932" spans="1:14" x14ac:dyDescent="0.3">
      <c r="A932" s="33">
        <v>917</v>
      </c>
      <c r="B932" s="33"/>
      <c r="C932" s="33"/>
      <c r="D932" s="33"/>
      <c r="E932" s="33"/>
      <c r="F932" s="33"/>
      <c r="G932" s="33"/>
      <c r="H932" s="33"/>
      <c r="I932" s="33"/>
      <c r="J932" s="33"/>
      <c r="K932" s="33"/>
      <c r="L932" s="33"/>
      <c r="M932" t="str">
        <f>IF(SUM(B932:L932)&gt;0,'Calulations '!V926,"N.A.")</f>
        <v>N.A.</v>
      </c>
      <c r="N932" s="26" t="e">
        <f t="shared" si="14"/>
        <v>#VALUE!</v>
      </c>
    </row>
    <row r="933" spans="1:14" x14ac:dyDescent="0.3">
      <c r="A933" s="33">
        <v>918</v>
      </c>
      <c r="B933" s="33"/>
      <c r="C933" s="33"/>
      <c r="D933" s="33"/>
      <c r="E933" s="33"/>
      <c r="F933" s="33"/>
      <c r="G933" s="33"/>
      <c r="H933" s="33"/>
      <c r="I933" s="33"/>
      <c r="J933" s="33"/>
      <c r="K933" s="33"/>
      <c r="L933" s="33"/>
      <c r="M933" t="str">
        <f>IF(SUM(B933:L933)&gt;0,'Calulations '!V927,"N.A.")</f>
        <v>N.A.</v>
      </c>
      <c r="N933" s="26" t="e">
        <f t="shared" si="14"/>
        <v>#VALUE!</v>
      </c>
    </row>
    <row r="934" spans="1:14" x14ac:dyDescent="0.3">
      <c r="A934" s="33">
        <v>919</v>
      </c>
      <c r="B934" s="33"/>
      <c r="C934" s="33"/>
      <c r="D934" s="33"/>
      <c r="E934" s="33"/>
      <c r="F934" s="33"/>
      <c r="G934" s="33"/>
      <c r="H934" s="33"/>
      <c r="I934" s="33"/>
      <c r="J934" s="33"/>
      <c r="K934" s="33"/>
      <c r="L934" s="33"/>
      <c r="M934" t="str">
        <f>IF(SUM(B934:L934)&gt;0,'Calulations '!V928,"N.A.")</f>
        <v>N.A.</v>
      </c>
      <c r="N934" s="26" t="e">
        <f t="shared" si="14"/>
        <v>#VALUE!</v>
      </c>
    </row>
    <row r="935" spans="1:14" x14ac:dyDescent="0.3">
      <c r="A935" s="33">
        <v>920</v>
      </c>
      <c r="B935" s="33"/>
      <c r="C935" s="33"/>
      <c r="D935" s="33"/>
      <c r="E935" s="33"/>
      <c r="F935" s="33"/>
      <c r="G935" s="33"/>
      <c r="H935" s="33"/>
      <c r="I935" s="33"/>
      <c r="J935" s="33"/>
      <c r="K935" s="33"/>
      <c r="L935" s="33"/>
      <c r="M935" t="str">
        <f>IF(SUM(B935:L935)&gt;0,'Calulations '!V929,"N.A.")</f>
        <v>N.A.</v>
      </c>
      <c r="N935" s="26" t="e">
        <f t="shared" si="14"/>
        <v>#VALUE!</v>
      </c>
    </row>
    <row r="936" spans="1:14" x14ac:dyDescent="0.3">
      <c r="A936" s="33">
        <v>921</v>
      </c>
      <c r="B936" s="33"/>
      <c r="C936" s="33"/>
      <c r="D936" s="33"/>
      <c r="E936" s="33"/>
      <c r="F936" s="33"/>
      <c r="G936" s="33"/>
      <c r="H936" s="33"/>
      <c r="I936" s="33"/>
      <c r="J936" s="33"/>
      <c r="K936" s="33"/>
      <c r="L936" s="33"/>
      <c r="M936" t="str">
        <f>IF(SUM(B936:L936)&gt;0,'Calulations '!V930,"N.A.")</f>
        <v>N.A.</v>
      </c>
      <c r="N936" s="26" t="e">
        <f t="shared" si="14"/>
        <v>#VALUE!</v>
      </c>
    </row>
    <row r="937" spans="1:14" x14ac:dyDescent="0.3">
      <c r="A937" s="33">
        <v>922</v>
      </c>
      <c r="B937" s="33"/>
      <c r="C937" s="33"/>
      <c r="D937" s="33"/>
      <c r="E937" s="33"/>
      <c r="F937" s="33"/>
      <c r="G937" s="33"/>
      <c r="H937" s="33"/>
      <c r="I937" s="33"/>
      <c r="J937" s="33"/>
      <c r="K937" s="33"/>
      <c r="L937" s="33"/>
      <c r="M937" t="str">
        <f>IF(SUM(B937:L937)&gt;0,'Calulations '!V931,"N.A.")</f>
        <v>N.A.</v>
      </c>
      <c r="N937" s="26" t="e">
        <f t="shared" si="14"/>
        <v>#VALUE!</v>
      </c>
    </row>
    <row r="938" spans="1:14" x14ac:dyDescent="0.3">
      <c r="A938" s="33">
        <v>923</v>
      </c>
      <c r="B938" s="33"/>
      <c r="C938" s="33"/>
      <c r="D938" s="33"/>
      <c r="E938" s="33"/>
      <c r="F938" s="33"/>
      <c r="G938" s="33"/>
      <c r="H938" s="33"/>
      <c r="I938" s="33"/>
      <c r="J938" s="33"/>
      <c r="K938" s="33"/>
      <c r="L938" s="33"/>
      <c r="M938" t="str">
        <f>IF(SUM(B938:L938)&gt;0,'Calulations '!V932,"N.A.")</f>
        <v>N.A.</v>
      </c>
      <c r="N938" s="26" t="e">
        <f t="shared" si="14"/>
        <v>#VALUE!</v>
      </c>
    </row>
    <row r="939" spans="1:14" x14ac:dyDescent="0.3">
      <c r="A939" s="33">
        <v>924</v>
      </c>
      <c r="B939" s="33"/>
      <c r="C939" s="33"/>
      <c r="D939" s="33"/>
      <c r="E939" s="33"/>
      <c r="F939" s="33"/>
      <c r="G939" s="33"/>
      <c r="H939" s="33"/>
      <c r="I939" s="33"/>
      <c r="J939" s="33"/>
      <c r="K939" s="33"/>
      <c r="L939" s="33"/>
      <c r="M939" t="str">
        <f>IF(SUM(B939:L939)&gt;0,'Calulations '!V933,"N.A.")</f>
        <v>N.A.</v>
      </c>
      <c r="N939" s="26" t="e">
        <f t="shared" si="14"/>
        <v>#VALUE!</v>
      </c>
    </row>
    <row r="940" spans="1:14" x14ac:dyDescent="0.3">
      <c r="A940" s="33">
        <v>925</v>
      </c>
      <c r="B940" s="33"/>
      <c r="C940" s="33"/>
      <c r="D940" s="33"/>
      <c r="E940" s="33"/>
      <c r="F940" s="33"/>
      <c r="G940" s="33"/>
      <c r="H940" s="33"/>
      <c r="I940" s="33"/>
      <c r="J940" s="33"/>
      <c r="K940" s="33"/>
      <c r="L940" s="33"/>
      <c r="M940" t="str">
        <f>IF(SUM(B940:L940)&gt;0,'Calulations '!V934,"N.A.")</f>
        <v>N.A.</v>
      </c>
      <c r="N940" s="26" t="e">
        <f t="shared" si="14"/>
        <v>#VALUE!</v>
      </c>
    </row>
    <row r="941" spans="1:14" x14ac:dyDescent="0.3">
      <c r="A941" s="33">
        <v>926</v>
      </c>
      <c r="B941" s="33"/>
      <c r="C941" s="33"/>
      <c r="D941" s="33"/>
      <c r="E941" s="33"/>
      <c r="F941" s="33"/>
      <c r="G941" s="33"/>
      <c r="H941" s="33"/>
      <c r="I941" s="33"/>
      <c r="J941" s="33"/>
      <c r="K941" s="33"/>
      <c r="L941" s="33"/>
      <c r="M941" t="str">
        <f>IF(SUM(B941:L941)&gt;0,'Calulations '!V935,"N.A.")</f>
        <v>N.A.</v>
      </c>
      <c r="N941" s="26" t="e">
        <f t="shared" si="14"/>
        <v>#VALUE!</v>
      </c>
    </row>
    <row r="942" spans="1:14" x14ac:dyDescent="0.3">
      <c r="A942" s="33">
        <v>927</v>
      </c>
      <c r="B942" s="33"/>
      <c r="C942" s="33"/>
      <c r="D942" s="33"/>
      <c r="E942" s="33"/>
      <c r="F942" s="33"/>
      <c r="G942" s="33"/>
      <c r="H942" s="33"/>
      <c r="I942" s="33"/>
      <c r="J942" s="33"/>
      <c r="K942" s="33"/>
      <c r="L942" s="33"/>
      <c r="M942" t="str">
        <f>IF(SUM(B942:L942)&gt;0,'Calulations '!V936,"N.A.")</f>
        <v>N.A.</v>
      </c>
      <c r="N942" s="26" t="e">
        <f t="shared" si="14"/>
        <v>#VALUE!</v>
      </c>
    </row>
    <row r="943" spans="1:14" x14ac:dyDescent="0.3">
      <c r="A943" s="33">
        <v>928</v>
      </c>
      <c r="B943" s="33"/>
      <c r="C943" s="33"/>
      <c r="D943" s="33"/>
      <c r="E943" s="33"/>
      <c r="F943" s="33"/>
      <c r="G943" s="33"/>
      <c r="H943" s="33"/>
      <c r="I943" s="33"/>
      <c r="J943" s="33"/>
      <c r="K943" s="33"/>
      <c r="L943" s="33"/>
      <c r="M943" t="str">
        <f>IF(SUM(B943:L943)&gt;0,'Calulations '!V937,"N.A.")</f>
        <v>N.A.</v>
      </c>
      <c r="N943" s="26" t="e">
        <f t="shared" si="14"/>
        <v>#VALUE!</v>
      </c>
    </row>
    <row r="944" spans="1:14" x14ac:dyDescent="0.3">
      <c r="A944" s="33">
        <v>929</v>
      </c>
      <c r="B944" s="33"/>
      <c r="C944" s="33"/>
      <c r="D944" s="33"/>
      <c r="E944" s="33"/>
      <c r="F944" s="33"/>
      <c r="G944" s="33"/>
      <c r="H944" s="33"/>
      <c r="I944" s="33"/>
      <c r="J944" s="33"/>
      <c r="K944" s="33"/>
      <c r="L944" s="33"/>
      <c r="M944" t="str">
        <f>IF(SUM(B944:L944)&gt;0,'Calulations '!V938,"N.A.")</f>
        <v>N.A.</v>
      </c>
      <c r="N944" s="26" t="e">
        <f t="shared" si="14"/>
        <v>#VALUE!</v>
      </c>
    </row>
    <row r="945" spans="1:14" x14ac:dyDescent="0.3">
      <c r="A945" s="33">
        <v>930</v>
      </c>
      <c r="B945" s="33"/>
      <c r="C945" s="33"/>
      <c r="D945" s="33"/>
      <c r="E945" s="33"/>
      <c r="F945" s="33"/>
      <c r="G945" s="33"/>
      <c r="H945" s="33"/>
      <c r="I945" s="33"/>
      <c r="J945" s="33"/>
      <c r="K945" s="33"/>
      <c r="L945" s="33"/>
      <c r="M945" t="str">
        <f>IF(SUM(B945:L945)&gt;0,'Calulations '!V939,"N.A.")</f>
        <v>N.A.</v>
      </c>
      <c r="N945" s="26" t="e">
        <f t="shared" si="14"/>
        <v>#VALUE!</v>
      </c>
    </row>
    <row r="946" spans="1:14" x14ac:dyDescent="0.3">
      <c r="A946" s="33">
        <v>931</v>
      </c>
      <c r="B946" s="33"/>
      <c r="C946" s="33"/>
      <c r="D946" s="33"/>
      <c r="E946" s="33"/>
      <c r="F946" s="33"/>
      <c r="G946" s="33"/>
      <c r="H946" s="33"/>
      <c r="I946" s="33"/>
      <c r="J946" s="33"/>
      <c r="K946" s="33"/>
      <c r="L946" s="33"/>
      <c r="M946" t="str">
        <f>IF(SUM(B946:L946)&gt;0,'Calulations '!V940,"N.A.")</f>
        <v>N.A.</v>
      </c>
      <c r="N946" s="26" t="e">
        <f t="shared" si="14"/>
        <v>#VALUE!</v>
      </c>
    </row>
    <row r="947" spans="1:14" x14ac:dyDescent="0.3">
      <c r="A947" s="33">
        <v>932</v>
      </c>
      <c r="B947" s="33"/>
      <c r="C947" s="33"/>
      <c r="D947" s="33"/>
      <c r="E947" s="33"/>
      <c r="F947" s="33"/>
      <c r="G947" s="33"/>
      <c r="H947" s="33"/>
      <c r="I947" s="33"/>
      <c r="J947" s="33"/>
      <c r="K947" s="33"/>
      <c r="L947" s="33"/>
      <c r="M947" t="str">
        <f>IF(SUM(B947:L947)&gt;0,'Calulations '!V941,"N.A.")</f>
        <v>N.A.</v>
      </c>
      <c r="N947" s="26" t="e">
        <f t="shared" si="14"/>
        <v>#VALUE!</v>
      </c>
    </row>
    <row r="948" spans="1:14" x14ac:dyDescent="0.3">
      <c r="A948" s="33">
        <v>933</v>
      </c>
      <c r="B948" s="33"/>
      <c r="C948" s="33"/>
      <c r="D948" s="33"/>
      <c r="E948" s="33"/>
      <c r="F948" s="33"/>
      <c r="G948" s="33"/>
      <c r="H948" s="33"/>
      <c r="I948" s="33"/>
      <c r="J948" s="33"/>
      <c r="K948" s="33"/>
      <c r="L948" s="33"/>
      <c r="M948" t="str">
        <f>IF(SUM(B948:L948)&gt;0,'Calulations '!V942,"N.A.")</f>
        <v>N.A.</v>
      </c>
      <c r="N948" s="26" t="e">
        <f t="shared" si="14"/>
        <v>#VALUE!</v>
      </c>
    </row>
    <row r="949" spans="1:14" x14ac:dyDescent="0.3">
      <c r="A949" s="33">
        <v>934</v>
      </c>
      <c r="B949" s="33"/>
      <c r="C949" s="33"/>
      <c r="D949" s="33"/>
      <c r="E949" s="33"/>
      <c r="F949" s="33"/>
      <c r="G949" s="33"/>
      <c r="H949" s="33"/>
      <c r="I949" s="33"/>
      <c r="J949" s="33"/>
      <c r="K949" s="33"/>
      <c r="L949" s="33"/>
      <c r="M949" t="str">
        <f>IF(SUM(B949:L949)&gt;0,'Calulations '!V943,"N.A.")</f>
        <v>N.A.</v>
      </c>
      <c r="N949" s="26" t="e">
        <f t="shared" si="14"/>
        <v>#VALUE!</v>
      </c>
    </row>
    <row r="950" spans="1:14" x14ac:dyDescent="0.3">
      <c r="A950" s="33">
        <v>935</v>
      </c>
      <c r="B950" s="33"/>
      <c r="C950" s="33"/>
      <c r="D950" s="33"/>
      <c r="E950" s="33"/>
      <c r="F950" s="33"/>
      <c r="G950" s="33"/>
      <c r="H950" s="33"/>
      <c r="I950" s="33"/>
      <c r="J950" s="33"/>
      <c r="K950" s="33"/>
      <c r="L950" s="33"/>
      <c r="M950" t="str">
        <f>IF(SUM(B950:L950)&gt;0,'Calulations '!V944,"N.A.")</f>
        <v>N.A.</v>
      </c>
      <c r="N950" s="26" t="e">
        <f t="shared" si="14"/>
        <v>#VALUE!</v>
      </c>
    </row>
    <row r="951" spans="1:14" x14ac:dyDescent="0.3">
      <c r="A951" s="33">
        <v>936</v>
      </c>
      <c r="B951" s="33"/>
      <c r="C951" s="33"/>
      <c r="D951" s="33"/>
      <c r="E951" s="33"/>
      <c r="F951" s="33"/>
      <c r="G951" s="33"/>
      <c r="H951" s="33"/>
      <c r="I951" s="33"/>
      <c r="J951" s="33"/>
      <c r="K951" s="33"/>
      <c r="L951" s="33"/>
      <c r="M951" t="str">
        <f>IF(SUM(B951:L951)&gt;0,'Calulations '!V945,"N.A.")</f>
        <v>N.A.</v>
      </c>
      <c r="N951" s="26" t="e">
        <f t="shared" si="14"/>
        <v>#VALUE!</v>
      </c>
    </row>
    <row r="952" spans="1:14" x14ac:dyDescent="0.3">
      <c r="A952" s="33">
        <v>937</v>
      </c>
      <c r="B952" s="33"/>
      <c r="C952" s="33"/>
      <c r="D952" s="33"/>
      <c r="E952" s="33"/>
      <c r="F952" s="33"/>
      <c r="G952" s="33"/>
      <c r="H952" s="33"/>
      <c r="I952" s="33"/>
      <c r="J952" s="33"/>
      <c r="K952" s="33"/>
      <c r="L952" s="33"/>
      <c r="M952" t="str">
        <f>IF(SUM(B952:L952)&gt;0,'Calulations '!V946,"N.A.")</f>
        <v>N.A.</v>
      </c>
      <c r="N952" s="26" t="e">
        <f t="shared" si="14"/>
        <v>#VALUE!</v>
      </c>
    </row>
    <row r="953" spans="1:14" x14ac:dyDescent="0.3">
      <c r="A953" s="33">
        <v>938</v>
      </c>
      <c r="B953" s="33"/>
      <c r="C953" s="33"/>
      <c r="D953" s="33"/>
      <c r="E953" s="33"/>
      <c r="F953" s="33"/>
      <c r="G953" s="33"/>
      <c r="H953" s="33"/>
      <c r="I953" s="33"/>
      <c r="J953" s="33"/>
      <c r="K953" s="33"/>
      <c r="L953" s="33"/>
      <c r="M953" t="str">
        <f>IF(SUM(B953:L953)&gt;0,'Calulations '!V947,"N.A.")</f>
        <v>N.A.</v>
      </c>
      <c r="N953" s="26" t="e">
        <f t="shared" si="14"/>
        <v>#VALUE!</v>
      </c>
    </row>
    <row r="954" spans="1:14" x14ac:dyDescent="0.3">
      <c r="A954" s="33">
        <v>939</v>
      </c>
      <c r="B954" s="33"/>
      <c r="C954" s="33"/>
      <c r="D954" s="33"/>
      <c r="E954" s="33"/>
      <c r="F954" s="33"/>
      <c r="G954" s="33"/>
      <c r="H954" s="33"/>
      <c r="I954" s="33"/>
      <c r="J954" s="33"/>
      <c r="K954" s="33"/>
      <c r="L954" s="33"/>
      <c r="M954" t="str">
        <f>IF(SUM(B954:L954)&gt;0,'Calulations '!V948,"N.A.")</f>
        <v>N.A.</v>
      </c>
      <c r="N954" s="26" t="e">
        <f t="shared" si="14"/>
        <v>#VALUE!</v>
      </c>
    </row>
    <row r="955" spans="1:14" x14ac:dyDescent="0.3">
      <c r="A955" s="33">
        <v>940</v>
      </c>
      <c r="B955" s="33"/>
      <c r="C955" s="33"/>
      <c r="D955" s="33"/>
      <c r="E955" s="33"/>
      <c r="F955" s="33"/>
      <c r="G955" s="33"/>
      <c r="H955" s="33"/>
      <c r="I955" s="33"/>
      <c r="J955" s="33"/>
      <c r="K955" s="33"/>
      <c r="L955" s="33"/>
      <c r="M955" t="str">
        <f>IF(SUM(B955:L955)&gt;0,'Calulations '!V949,"N.A.")</f>
        <v>N.A.</v>
      </c>
      <c r="N955" s="26" t="e">
        <f t="shared" si="14"/>
        <v>#VALUE!</v>
      </c>
    </row>
    <row r="956" spans="1:14" x14ac:dyDescent="0.3">
      <c r="A956" s="33">
        <v>941</v>
      </c>
      <c r="B956" s="33"/>
      <c r="C956" s="33"/>
      <c r="D956" s="33"/>
      <c r="E956" s="33"/>
      <c r="F956" s="33"/>
      <c r="G956" s="33"/>
      <c r="H956" s="33"/>
      <c r="I956" s="33"/>
      <c r="J956" s="33"/>
      <c r="K956" s="33"/>
      <c r="L956" s="33"/>
      <c r="M956" t="str">
        <f>IF(SUM(B956:L956)&gt;0,'Calulations '!V950,"N.A.")</f>
        <v>N.A.</v>
      </c>
      <c r="N956" s="26" t="e">
        <f t="shared" si="14"/>
        <v>#VALUE!</v>
      </c>
    </row>
    <row r="957" spans="1:14" x14ac:dyDescent="0.3">
      <c r="A957" s="33">
        <v>942</v>
      </c>
      <c r="B957" s="33"/>
      <c r="C957" s="33"/>
      <c r="D957" s="33"/>
      <c r="E957" s="33"/>
      <c r="F957" s="33"/>
      <c r="G957" s="33"/>
      <c r="H957" s="33"/>
      <c r="I957" s="33"/>
      <c r="J957" s="33"/>
      <c r="K957" s="33"/>
      <c r="L957" s="33"/>
      <c r="M957" t="str">
        <f>IF(SUM(B957:L957)&gt;0,'Calulations '!V951,"N.A.")</f>
        <v>N.A.</v>
      </c>
      <c r="N957" s="26" t="e">
        <f t="shared" si="14"/>
        <v>#VALUE!</v>
      </c>
    </row>
    <row r="958" spans="1:14" x14ac:dyDescent="0.3">
      <c r="A958" s="33">
        <v>943</v>
      </c>
      <c r="B958" s="33"/>
      <c r="C958" s="33"/>
      <c r="D958" s="33"/>
      <c r="E958" s="33"/>
      <c r="F958" s="33"/>
      <c r="G958" s="33"/>
      <c r="H958" s="33"/>
      <c r="I958" s="33"/>
      <c r="J958" s="33"/>
      <c r="K958" s="33"/>
      <c r="L958" s="33"/>
      <c r="M958" t="str">
        <f>IF(SUM(B958:L958)&gt;0,'Calulations '!V952,"N.A.")</f>
        <v>N.A.</v>
      </c>
      <c r="N958" s="26" t="e">
        <f t="shared" si="14"/>
        <v>#VALUE!</v>
      </c>
    </row>
    <row r="959" spans="1:14" x14ac:dyDescent="0.3">
      <c r="A959" s="33">
        <v>944</v>
      </c>
      <c r="B959" s="33"/>
      <c r="C959" s="33"/>
      <c r="D959" s="33"/>
      <c r="E959" s="33"/>
      <c r="F959" s="33"/>
      <c r="G959" s="33"/>
      <c r="H959" s="33"/>
      <c r="I959" s="33"/>
      <c r="J959" s="33"/>
      <c r="K959" s="33"/>
      <c r="L959" s="33"/>
      <c r="M959" t="str">
        <f>IF(SUM(B959:L959)&gt;0,'Calulations '!V953,"N.A.")</f>
        <v>N.A.</v>
      </c>
      <c r="N959" s="26" t="e">
        <f t="shared" si="14"/>
        <v>#VALUE!</v>
      </c>
    </row>
    <row r="960" spans="1:14" x14ac:dyDescent="0.3">
      <c r="A960" s="33">
        <v>945</v>
      </c>
      <c r="B960" s="33"/>
      <c r="C960" s="33"/>
      <c r="D960" s="33"/>
      <c r="E960" s="33"/>
      <c r="F960" s="33"/>
      <c r="G960" s="33"/>
      <c r="H960" s="33"/>
      <c r="I960" s="33"/>
      <c r="J960" s="33"/>
      <c r="K960" s="33"/>
      <c r="L960" s="33"/>
      <c r="M960" t="str">
        <f>IF(SUM(B960:L960)&gt;0,'Calulations '!V954,"N.A.")</f>
        <v>N.A.</v>
      </c>
      <c r="N960" s="26" t="e">
        <f t="shared" si="14"/>
        <v>#VALUE!</v>
      </c>
    </row>
    <row r="961" spans="1:14" x14ac:dyDescent="0.3">
      <c r="A961" s="33">
        <v>946</v>
      </c>
      <c r="B961" s="33"/>
      <c r="C961" s="33"/>
      <c r="D961" s="33"/>
      <c r="E961" s="33"/>
      <c r="F961" s="33"/>
      <c r="G961" s="33"/>
      <c r="H961" s="33"/>
      <c r="I961" s="33"/>
      <c r="J961" s="33"/>
      <c r="K961" s="33"/>
      <c r="L961" s="33"/>
      <c r="M961" t="str">
        <f>IF(SUM(B961:L961)&gt;0,'Calulations '!V955,"N.A.")</f>
        <v>N.A.</v>
      </c>
      <c r="N961" s="26" t="e">
        <f t="shared" si="14"/>
        <v>#VALUE!</v>
      </c>
    </row>
    <row r="962" spans="1:14" x14ac:dyDescent="0.3">
      <c r="A962" s="33">
        <v>947</v>
      </c>
      <c r="B962" s="33"/>
      <c r="C962" s="33"/>
      <c r="D962" s="33"/>
      <c r="E962" s="33"/>
      <c r="F962" s="33"/>
      <c r="G962" s="33"/>
      <c r="H962" s="33"/>
      <c r="I962" s="33"/>
      <c r="J962" s="33"/>
      <c r="K962" s="33"/>
      <c r="L962" s="33"/>
      <c r="M962" t="str">
        <f>IF(SUM(B962:L962)&gt;0,'Calulations '!V956,"N.A.")</f>
        <v>N.A.</v>
      </c>
      <c r="N962" s="26" t="e">
        <f t="shared" si="14"/>
        <v>#VALUE!</v>
      </c>
    </row>
    <row r="963" spans="1:14" x14ac:dyDescent="0.3">
      <c r="A963" s="33">
        <v>948</v>
      </c>
      <c r="B963" s="33"/>
      <c r="C963" s="33"/>
      <c r="D963" s="33"/>
      <c r="E963" s="33"/>
      <c r="F963" s="33"/>
      <c r="G963" s="33"/>
      <c r="H963" s="33"/>
      <c r="I963" s="33"/>
      <c r="J963" s="33"/>
      <c r="K963" s="33"/>
      <c r="L963" s="33"/>
      <c r="M963" t="str">
        <f>IF(SUM(B963:L963)&gt;0,'Calulations '!V957,"N.A.")</f>
        <v>N.A.</v>
      </c>
      <c r="N963" s="26" t="e">
        <f t="shared" si="14"/>
        <v>#VALUE!</v>
      </c>
    </row>
    <row r="964" spans="1:14" x14ac:dyDescent="0.3">
      <c r="A964" s="33">
        <v>949</v>
      </c>
      <c r="B964" s="33"/>
      <c r="C964" s="33"/>
      <c r="D964" s="33"/>
      <c r="E964" s="33"/>
      <c r="F964" s="33"/>
      <c r="G964" s="33"/>
      <c r="H964" s="33"/>
      <c r="I964" s="33"/>
      <c r="J964" s="33"/>
      <c r="K964" s="33"/>
      <c r="L964" s="33"/>
      <c r="M964" t="str">
        <f>IF(SUM(B964:L964)&gt;0,'Calulations '!V958,"N.A.")</f>
        <v>N.A.</v>
      </c>
      <c r="N964" s="26" t="e">
        <f t="shared" si="14"/>
        <v>#VALUE!</v>
      </c>
    </row>
    <row r="965" spans="1:14" x14ac:dyDescent="0.3">
      <c r="A965" s="33">
        <v>950</v>
      </c>
      <c r="B965" s="33"/>
      <c r="C965" s="33"/>
      <c r="D965" s="33"/>
      <c r="E965" s="33"/>
      <c r="F965" s="33"/>
      <c r="G965" s="33"/>
      <c r="H965" s="33"/>
      <c r="I965" s="33"/>
      <c r="J965" s="33"/>
      <c r="K965" s="33"/>
      <c r="L965" s="33"/>
      <c r="M965" t="str">
        <f>IF(SUM(B965:L965)&gt;0,'Calulations '!V959,"N.A.")</f>
        <v>N.A.</v>
      </c>
      <c r="N965" s="26" t="e">
        <f t="shared" si="14"/>
        <v>#VALUE!</v>
      </c>
    </row>
    <row r="966" spans="1:14" x14ac:dyDescent="0.3">
      <c r="A966" s="33">
        <v>951</v>
      </c>
      <c r="B966" s="33"/>
      <c r="C966" s="33"/>
      <c r="D966" s="33"/>
      <c r="E966" s="33"/>
      <c r="F966" s="33"/>
      <c r="G966" s="33"/>
      <c r="H966" s="33"/>
      <c r="I966" s="33"/>
      <c r="J966" s="33"/>
      <c r="K966" s="33"/>
      <c r="L966" s="33"/>
      <c r="M966" t="str">
        <f>IF(SUM(B966:L966)&gt;0,'Calulations '!V960,"N.A.")</f>
        <v>N.A.</v>
      </c>
      <c r="N966" s="26" t="e">
        <f t="shared" si="14"/>
        <v>#VALUE!</v>
      </c>
    </row>
    <row r="967" spans="1:14" x14ac:dyDescent="0.3">
      <c r="A967" s="33">
        <v>952</v>
      </c>
      <c r="B967" s="33"/>
      <c r="C967" s="33"/>
      <c r="D967" s="33"/>
      <c r="E967" s="33"/>
      <c r="F967" s="33"/>
      <c r="G967" s="33"/>
      <c r="H967" s="33"/>
      <c r="I967" s="33"/>
      <c r="J967" s="33"/>
      <c r="K967" s="33"/>
      <c r="L967" s="33"/>
      <c r="M967" t="str">
        <f>IF(SUM(B967:L967)&gt;0,'Calulations '!V961,"N.A.")</f>
        <v>N.A.</v>
      </c>
      <c r="N967" s="26" t="e">
        <f t="shared" si="14"/>
        <v>#VALUE!</v>
      </c>
    </row>
    <row r="968" spans="1:14" x14ac:dyDescent="0.3">
      <c r="A968" s="33">
        <v>953</v>
      </c>
      <c r="B968" s="33"/>
      <c r="C968" s="33"/>
      <c r="D968" s="33"/>
      <c r="E968" s="33"/>
      <c r="F968" s="33"/>
      <c r="G968" s="33"/>
      <c r="H968" s="33"/>
      <c r="I968" s="33"/>
      <c r="J968" s="33"/>
      <c r="K968" s="33"/>
      <c r="L968" s="33"/>
      <c r="M968" t="str">
        <f>IF(SUM(B968:L968)&gt;0,'Calulations '!V962,"N.A.")</f>
        <v>N.A.</v>
      </c>
      <c r="N968" s="26" t="e">
        <f t="shared" si="14"/>
        <v>#VALUE!</v>
      </c>
    </row>
    <row r="969" spans="1:14" x14ac:dyDescent="0.3">
      <c r="A969" s="33">
        <v>954</v>
      </c>
      <c r="B969" s="33"/>
      <c r="C969" s="33"/>
      <c r="D969" s="33"/>
      <c r="E969" s="33"/>
      <c r="F969" s="33"/>
      <c r="G969" s="33"/>
      <c r="H969" s="33"/>
      <c r="I969" s="33"/>
      <c r="J969" s="33"/>
      <c r="K969" s="33"/>
      <c r="L969" s="33"/>
      <c r="M969" t="str">
        <f>IF(SUM(B969:L969)&gt;0,'Calulations '!V963,"N.A.")</f>
        <v>N.A.</v>
      </c>
      <c r="N969" s="26" t="e">
        <f t="shared" si="14"/>
        <v>#VALUE!</v>
      </c>
    </row>
    <row r="970" spans="1:14" x14ac:dyDescent="0.3">
      <c r="A970" s="33">
        <v>955</v>
      </c>
      <c r="B970" s="33"/>
      <c r="C970" s="33"/>
      <c r="D970" s="33"/>
      <c r="E970" s="33"/>
      <c r="F970" s="33"/>
      <c r="G970" s="33"/>
      <c r="H970" s="33"/>
      <c r="I970" s="33"/>
      <c r="J970" s="33"/>
      <c r="K970" s="33"/>
      <c r="L970" s="33"/>
      <c r="M970" t="str">
        <f>IF(SUM(B970:L970)&gt;0,'Calulations '!V964,"N.A.")</f>
        <v>N.A.</v>
      </c>
      <c r="N970" s="26" t="e">
        <f t="shared" si="14"/>
        <v>#VALUE!</v>
      </c>
    </row>
    <row r="971" spans="1:14" x14ac:dyDescent="0.3">
      <c r="A971" s="33">
        <v>956</v>
      </c>
      <c r="B971" s="33"/>
      <c r="C971" s="33"/>
      <c r="D971" s="33"/>
      <c r="E971" s="33"/>
      <c r="F971" s="33"/>
      <c r="G971" s="33"/>
      <c r="H971" s="33"/>
      <c r="I971" s="33"/>
      <c r="J971" s="33"/>
      <c r="K971" s="33"/>
      <c r="L971" s="33"/>
      <c r="M971" t="str">
        <f>IF(SUM(B971:L971)&gt;0,'Calulations '!V965,"N.A.")</f>
        <v>N.A.</v>
      </c>
      <c r="N971" s="26" t="e">
        <f t="shared" si="14"/>
        <v>#VALUE!</v>
      </c>
    </row>
    <row r="972" spans="1:14" x14ac:dyDescent="0.3">
      <c r="A972" s="33">
        <v>957</v>
      </c>
      <c r="B972" s="33"/>
      <c r="C972" s="33"/>
      <c r="D972" s="33"/>
      <c r="E972" s="33"/>
      <c r="F972" s="33"/>
      <c r="G972" s="33"/>
      <c r="H972" s="33"/>
      <c r="I972" s="33"/>
      <c r="J972" s="33"/>
      <c r="K972" s="33"/>
      <c r="L972" s="33"/>
      <c r="M972" t="str">
        <f>IF(SUM(B972:L972)&gt;0,'Calulations '!V966,"N.A.")</f>
        <v>N.A.</v>
      </c>
      <c r="N972" s="26" t="e">
        <f t="shared" si="14"/>
        <v>#VALUE!</v>
      </c>
    </row>
    <row r="973" spans="1:14" x14ac:dyDescent="0.3">
      <c r="A973" s="33">
        <v>958</v>
      </c>
      <c r="B973" s="33"/>
      <c r="C973" s="33"/>
      <c r="D973" s="33"/>
      <c r="E973" s="33"/>
      <c r="F973" s="33"/>
      <c r="G973" s="33"/>
      <c r="H973" s="33"/>
      <c r="I973" s="33"/>
      <c r="J973" s="33"/>
      <c r="K973" s="33"/>
      <c r="L973" s="33"/>
      <c r="M973" t="str">
        <f>IF(SUM(B973:L973)&gt;0,'Calulations '!V967,"N.A.")</f>
        <v>N.A.</v>
      </c>
      <c r="N973" s="26" t="e">
        <f t="shared" si="14"/>
        <v>#VALUE!</v>
      </c>
    </row>
    <row r="974" spans="1:14" x14ac:dyDescent="0.3">
      <c r="A974" s="33">
        <v>959</v>
      </c>
      <c r="B974" s="33"/>
      <c r="C974" s="33"/>
      <c r="D974" s="33"/>
      <c r="E974" s="33"/>
      <c r="F974" s="33"/>
      <c r="G974" s="33"/>
      <c r="H974" s="33"/>
      <c r="I974" s="33"/>
      <c r="J974" s="33"/>
      <c r="K974" s="33"/>
      <c r="L974" s="33"/>
      <c r="M974" t="str">
        <f>IF(SUM(B974:L974)&gt;0,'Calulations '!V968,"N.A.")</f>
        <v>N.A.</v>
      </c>
      <c r="N974" s="26" t="e">
        <f t="shared" si="14"/>
        <v>#VALUE!</v>
      </c>
    </row>
    <row r="975" spans="1:14" x14ac:dyDescent="0.3">
      <c r="A975" s="33">
        <v>960</v>
      </c>
      <c r="B975" s="33"/>
      <c r="C975" s="33"/>
      <c r="D975" s="33"/>
      <c r="E975" s="33"/>
      <c r="F975" s="33"/>
      <c r="G975" s="33"/>
      <c r="H975" s="33"/>
      <c r="I975" s="33"/>
      <c r="J975" s="33"/>
      <c r="K975" s="33"/>
      <c r="L975" s="33"/>
      <c r="M975" t="str">
        <f>IF(SUM(B975:L975)&gt;0,'Calulations '!V969,"N.A.")</f>
        <v>N.A.</v>
      </c>
      <c r="N975" s="26" t="e">
        <f t="shared" si="14"/>
        <v>#VALUE!</v>
      </c>
    </row>
    <row r="976" spans="1:14" x14ac:dyDescent="0.3">
      <c r="A976" s="33">
        <v>961</v>
      </c>
      <c r="B976" s="33"/>
      <c r="C976" s="33"/>
      <c r="D976" s="33"/>
      <c r="E976" s="33"/>
      <c r="F976" s="33"/>
      <c r="G976" s="33"/>
      <c r="H976" s="33"/>
      <c r="I976" s="33"/>
      <c r="J976" s="33"/>
      <c r="K976" s="33"/>
      <c r="L976" s="33"/>
      <c r="M976" t="str">
        <f>IF(SUM(B976:L976)&gt;0,'Calulations '!V970,"N.A.")</f>
        <v>N.A.</v>
      </c>
      <c r="N976" s="26" t="e">
        <f t="shared" si="14"/>
        <v>#VALUE!</v>
      </c>
    </row>
    <row r="977" spans="1:14" x14ac:dyDescent="0.3">
      <c r="A977" s="33">
        <v>962</v>
      </c>
      <c r="B977" s="33"/>
      <c r="C977" s="33"/>
      <c r="D977" s="33"/>
      <c r="E977" s="33"/>
      <c r="F977" s="33"/>
      <c r="G977" s="33"/>
      <c r="H977" s="33"/>
      <c r="I977" s="33"/>
      <c r="J977" s="33"/>
      <c r="K977" s="33"/>
      <c r="L977" s="33"/>
      <c r="M977" t="str">
        <f>IF(SUM(B977:L977)&gt;0,'Calulations '!V971,"N.A.")</f>
        <v>N.A.</v>
      </c>
      <c r="N977" s="26" t="e">
        <f t="shared" ref="N977:N1015" si="15">IF($C$13&gt;0.1,100-((_xlfn.NORM.DIST($C$13,M977,0.1327057,TRUE))*100),"N.A.")</f>
        <v>#VALUE!</v>
      </c>
    </row>
    <row r="978" spans="1:14" x14ac:dyDescent="0.3">
      <c r="A978" s="33">
        <v>963</v>
      </c>
      <c r="B978" s="33"/>
      <c r="C978" s="33"/>
      <c r="D978" s="33"/>
      <c r="E978" s="33"/>
      <c r="F978" s="33"/>
      <c r="G978" s="33"/>
      <c r="H978" s="33"/>
      <c r="I978" s="33"/>
      <c r="J978" s="33"/>
      <c r="K978" s="33"/>
      <c r="L978" s="33"/>
      <c r="M978" t="str">
        <f>IF(SUM(B978:L978)&gt;0,'Calulations '!V972,"N.A.")</f>
        <v>N.A.</v>
      </c>
      <c r="N978" s="26" t="e">
        <f t="shared" si="15"/>
        <v>#VALUE!</v>
      </c>
    </row>
    <row r="979" spans="1:14" x14ac:dyDescent="0.3">
      <c r="A979" s="33">
        <v>964</v>
      </c>
      <c r="B979" s="33"/>
      <c r="C979" s="33"/>
      <c r="D979" s="33"/>
      <c r="E979" s="33"/>
      <c r="F979" s="33"/>
      <c r="G979" s="33"/>
      <c r="H979" s="33"/>
      <c r="I979" s="33"/>
      <c r="J979" s="33"/>
      <c r="K979" s="33"/>
      <c r="L979" s="33"/>
      <c r="M979" t="str">
        <f>IF(SUM(B979:L979)&gt;0,'Calulations '!V973,"N.A.")</f>
        <v>N.A.</v>
      </c>
      <c r="N979" s="26" t="e">
        <f t="shared" si="15"/>
        <v>#VALUE!</v>
      </c>
    </row>
    <row r="980" spans="1:14" x14ac:dyDescent="0.3">
      <c r="A980" s="33">
        <v>965</v>
      </c>
      <c r="B980" s="33"/>
      <c r="C980" s="33"/>
      <c r="D980" s="33"/>
      <c r="E980" s="33"/>
      <c r="F980" s="33"/>
      <c r="G980" s="33"/>
      <c r="H980" s="33"/>
      <c r="I980" s="33"/>
      <c r="J980" s="33"/>
      <c r="K980" s="33"/>
      <c r="L980" s="33"/>
      <c r="M980" t="str">
        <f>IF(SUM(B980:L980)&gt;0,'Calulations '!V974,"N.A.")</f>
        <v>N.A.</v>
      </c>
      <c r="N980" s="26" t="e">
        <f t="shared" si="15"/>
        <v>#VALUE!</v>
      </c>
    </row>
    <row r="981" spans="1:14" x14ac:dyDescent="0.3">
      <c r="A981" s="33">
        <v>966</v>
      </c>
      <c r="B981" s="33"/>
      <c r="C981" s="33"/>
      <c r="D981" s="33"/>
      <c r="E981" s="33"/>
      <c r="F981" s="33"/>
      <c r="G981" s="33"/>
      <c r="H981" s="33"/>
      <c r="I981" s="33"/>
      <c r="J981" s="33"/>
      <c r="K981" s="33"/>
      <c r="L981" s="33"/>
      <c r="M981" t="str">
        <f>IF(SUM(B981:L981)&gt;0,'Calulations '!V975,"N.A.")</f>
        <v>N.A.</v>
      </c>
      <c r="N981" s="26" t="e">
        <f t="shared" si="15"/>
        <v>#VALUE!</v>
      </c>
    </row>
    <row r="982" spans="1:14" x14ac:dyDescent="0.3">
      <c r="A982" s="33">
        <v>967</v>
      </c>
      <c r="B982" s="33"/>
      <c r="C982" s="33"/>
      <c r="D982" s="33"/>
      <c r="E982" s="33"/>
      <c r="F982" s="33"/>
      <c r="G982" s="33"/>
      <c r="H982" s="33"/>
      <c r="I982" s="33"/>
      <c r="J982" s="33"/>
      <c r="K982" s="33"/>
      <c r="L982" s="33"/>
      <c r="M982" t="str">
        <f>IF(SUM(B982:L982)&gt;0,'Calulations '!V976,"N.A.")</f>
        <v>N.A.</v>
      </c>
      <c r="N982" s="26" t="e">
        <f t="shared" si="15"/>
        <v>#VALUE!</v>
      </c>
    </row>
    <row r="983" spans="1:14" x14ac:dyDescent="0.3">
      <c r="A983" s="33">
        <v>968</v>
      </c>
      <c r="B983" s="33"/>
      <c r="C983" s="33"/>
      <c r="D983" s="33"/>
      <c r="E983" s="33"/>
      <c r="F983" s="33"/>
      <c r="G983" s="33"/>
      <c r="H983" s="33"/>
      <c r="I983" s="33"/>
      <c r="J983" s="33"/>
      <c r="K983" s="33"/>
      <c r="L983" s="33"/>
      <c r="M983" t="str">
        <f>IF(SUM(B983:L983)&gt;0,'Calulations '!V977,"N.A.")</f>
        <v>N.A.</v>
      </c>
      <c r="N983" s="26" t="e">
        <f t="shared" si="15"/>
        <v>#VALUE!</v>
      </c>
    </row>
    <row r="984" spans="1:14" x14ac:dyDescent="0.3">
      <c r="A984" s="33">
        <v>969</v>
      </c>
      <c r="B984" s="33"/>
      <c r="C984" s="33"/>
      <c r="D984" s="33"/>
      <c r="E984" s="33"/>
      <c r="F984" s="33"/>
      <c r="G984" s="33"/>
      <c r="H984" s="33"/>
      <c r="I984" s="33"/>
      <c r="J984" s="33"/>
      <c r="K984" s="33"/>
      <c r="L984" s="33"/>
      <c r="M984" t="str">
        <f>IF(SUM(B984:L984)&gt;0,'Calulations '!V978,"N.A.")</f>
        <v>N.A.</v>
      </c>
      <c r="N984" s="26" t="e">
        <f t="shared" si="15"/>
        <v>#VALUE!</v>
      </c>
    </row>
    <row r="985" spans="1:14" x14ac:dyDescent="0.3">
      <c r="A985" s="33">
        <v>970</v>
      </c>
      <c r="B985" s="33"/>
      <c r="C985" s="33"/>
      <c r="D985" s="33"/>
      <c r="E985" s="33"/>
      <c r="F985" s="33"/>
      <c r="G985" s="33"/>
      <c r="H985" s="33"/>
      <c r="I985" s="33"/>
      <c r="J985" s="33"/>
      <c r="K985" s="33"/>
      <c r="L985" s="33"/>
      <c r="M985" t="str">
        <f>IF(SUM(B985:L985)&gt;0,'Calulations '!V979,"N.A.")</f>
        <v>N.A.</v>
      </c>
      <c r="N985" s="26" t="e">
        <f t="shared" si="15"/>
        <v>#VALUE!</v>
      </c>
    </row>
    <row r="986" spans="1:14" x14ac:dyDescent="0.3">
      <c r="A986" s="33">
        <v>971</v>
      </c>
      <c r="B986" s="33"/>
      <c r="C986" s="33"/>
      <c r="D986" s="33"/>
      <c r="E986" s="33"/>
      <c r="F986" s="33"/>
      <c r="G986" s="33"/>
      <c r="H986" s="33"/>
      <c r="I986" s="33"/>
      <c r="J986" s="33"/>
      <c r="K986" s="33"/>
      <c r="L986" s="33"/>
      <c r="M986" t="str">
        <f>IF(SUM(B986:L986)&gt;0,'Calulations '!V980,"N.A.")</f>
        <v>N.A.</v>
      </c>
      <c r="N986" s="26" t="e">
        <f t="shared" si="15"/>
        <v>#VALUE!</v>
      </c>
    </row>
    <row r="987" spans="1:14" x14ac:dyDescent="0.3">
      <c r="A987" s="33">
        <v>972</v>
      </c>
      <c r="B987" s="33"/>
      <c r="C987" s="33"/>
      <c r="D987" s="33"/>
      <c r="E987" s="33"/>
      <c r="F987" s="33"/>
      <c r="G987" s="33"/>
      <c r="H987" s="33"/>
      <c r="I987" s="33"/>
      <c r="J987" s="33"/>
      <c r="K987" s="33"/>
      <c r="L987" s="33"/>
      <c r="M987" t="str">
        <f>IF(SUM(B987:L987)&gt;0,'Calulations '!V981,"N.A.")</f>
        <v>N.A.</v>
      </c>
      <c r="N987" s="26" t="e">
        <f t="shared" si="15"/>
        <v>#VALUE!</v>
      </c>
    </row>
    <row r="988" spans="1:14" x14ac:dyDescent="0.3">
      <c r="A988" s="33">
        <v>973</v>
      </c>
      <c r="B988" s="33"/>
      <c r="C988" s="33"/>
      <c r="D988" s="33"/>
      <c r="E988" s="33"/>
      <c r="F988" s="33"/>
      <c r="G988" s="33"/>
      <c r="H988" s="33"/>
      <c r="I988" s="33"/>
      <c r="J988" s="33"/>
      <c r="K988" s="33"/>
      <c r="L988" s="33"/>
      <c r="M988" t="str">
        <f>IF(SUM(B988:L988)&gt;0,'Calulations '!V982,"N.A.")</f>
        <v>N.A.</v>
      </c>
      <c r="N988" s="26" t="e">
        <f t="shared" si="15"/>
        <v>#VALUE!</v>
      </c>
    </row>
    <row r="989" spans="1:14" x14ac:dyDescent="0.3">
      <c r="A989" s="33">
        <v>974</v>
      </c>
      <c r="B989" s="33"/>
      <c r="C989" s="33"/>
      <c r="D989" s="33"/>
      <c r="E989" s="33"/>
      <c r="F989" s="33"/>
      <c r="G989" s="33"/>
      <c r="H989" s="33"/>
      <c r="I989" s="33"/>
      <c r="J989" s="33"/>
      <c r="K989" s="33"/>
      <c r="L989" s="33"/>
      <c r="M989" t="str">
        <f>IF(SUM(B989:L989)&gt;0,'Calulations '!V983,"N.A.")</f>
        <v>N.A.</v>
      </c>
      <c r="N989" s="26" t="e">
        <f t="shared" si="15"/>
        <v>#VALUE!</v>
      </c>
    </row>
    <row r="990" spans="1:14" x14ac:dyDescent="0.3">
      <c r="A990" s="33">
        <v>975</v>
      </c>
      <c r="B990" s="33"/>
      <c r="C990" s="33"/>
      <c r="D990" s="33"/>
      <c r="E990" s="33"/>
      <c r="F990" s="33"/>
      <c r="G990" s="33"/>
      <c r="H990" s="33"/>
      <c r="I990" s="33"/>
      <c r="J990" s="33"/>
      <c r="K990" s="33"/>
      <c r="L990" s="33"/>
      <c r="M990" t="str">
        <f>IF(SUM(B990:L990)&gt;0,'Calulations '!V984,"N.A.")</f>
        <v>N.A.</v>
      </c>
      <c r="N990" s="26" t="e">
        <f t="shared" si="15"/>
        <v>#VALUE!</v>
      </c>
    </row>
    <row r="991" spans="1:14" x14ac:dyDescent="0.3">
      <c r="A991" s="33">
        <v>976</v>
      </c>
      <c r="B991" s="33"/>
      <c r="C991" s="33"/>
      <c r="D991" s="33"/>
      <c r="E991" s="33"/>
      <c r="F991" s="33"/>
      <c r="G991" s="33"/>
      <c r="H991" s="33"/>
      <c r="I991" s="33"/>
      <c r="J991" s="33"/>
      <c r="K991" s="33"/>
      <c r="L991" s="33"/>
      <c r="M991" t="str">
        <f>IF(SUM(B991:L991)&gt;0,'Calulations '!V985,"N.A.")</f>
        <v>N.A.</v>
      </c>
      <c r="N991" s="26" t="e">
        <f t="shared" si="15"/>
        <v>#VALUE!</v>
      </c>
    </row>
    <row r="992" spans="1:14" x14ac:dyDescent="0.3">
      <c r="A992" s="33">
        <v>977</v>
      </c>
      <c r="B992" s="33"/>
      <c r="C992" s="33"/>
      <c r="D992" s="33"/>
      <c r="E992" s="33"/>
      <c r="F992" s="33"/>
      <c r="G992" s="33"/>
      <c r="H992" s="33"/>
      <c r="I992" s="33"/>
      <c r="J992" s="33"/>
      <c r="K992" s="33"/>
      <c r="L992" s="33"/>
      <c r="M992" t="str">
        <f>IF(SUM(B992:L992)&gt;0,'Calulations '!V986,"N.A.")</f>
        <v>N.A.</v>
      </c>
      <c r="N992" s="26" t="e">
        <f t="shared" si="15"/>
        <v>#VALUE!</v>
      </c>
    </row>
    <row r="993" spans="1:14" x14ac:dyDescent="0.3">
      <c r="A993" s="33">
        <v>978</v>
      </c>
      <c r="B993" s="33"/>
      <c r="C993" s="33"/>
      <c r="D993" s="33"/>
      <c r="E993" s="33"/>
      <c r="F993" s="33"/>
      <c r="G993" s="33"/>
      <c r="H993" s="33"/>
      <c r="I993" s="33"/>
      <c r="J993" s="33"/>
      <c r="K993" s="33"/>
      <c r="L993" s="33"/>
      <c r="M993" t="str">
        <f>IF(SUM(B993:L993)&gt;0,'Calulations '!V987,"N.A.")</f>
        <v>N.A.</v>
      </c>
      <c r="N993" s="26" t="e">
        <f t="shared" si="15"/>
        <v>#VALUE!</v>
      </c>
    </row>
    <row r="994" spans="1:14" x14ac:dyDescent="0.3">
      <c r="A994" s="33">
        <v>979</v>
      </c>
      <c r="B994" s="33"/>
      <c r="C994" s="33"/>
      <c r="D994" s="33"/>
      <c r="E994" s="33"/>
      <c r="F994" s="33"/>
      <c r="G994" s="33"/>
      <c r="H994" s="33"/>
      <c r="I994" s="33"/>
      <c r="J994" s="33"/>
      <c r="K994" s="33"/>
      <c r="L994" s="33"/>
      <c r="M994" t="str">
        <f>IF(SUM(B994:L994)&gt;0,'Calulations '!V988,"N.A.")</f>
        <v>N.A.</v>
      </c>
      <c r="N994" s="26" t="e">
        <f t="shared" si="15"/>
        <v>#VALUE!</v>
      </c>
    </row>
    <row r="995" spans="1:14" x14ac:dyDescent="0.3">
      <c r="A995" s="33">
        <v>980</v>
      </c>
      <c r="B995" s="33"/>
      <c r="C995" s="33"/>
      <c r="D995" s="33"/>
      <c r="E995" s="33"/>
      <c r="F995" s="33"/>
      <c r="G995" s="33"/>
      <c r="H995" s="33"/>
      <c r="I995" s="33"/>
      <c r="J995" s="33"/>
      <c r="K995" s="33"/>
      <c r="L995" s="33"/>
      <c r="M995" t="str">
        <f>IF(SUM(B995:L995)&gt;0,'Calulations '!V989,"N.A.")</f>
        <v>N.A.</v>
      </c>
      <c r="N995" s="26" t="e">
        <f t="shared" si="15"/>
        <v>#VALUE!</v>
      </c>
    </row>
    <row r="996" spans="1:14" x14ac:dyDescent="0.3">
      <c r="A996" s="33">
        <v>981</v>
      </c>
      <c r="B996" s="33"/>
      <c r="C996" s="33"/>
      <c r="D996" s="33"/>
      <c r="E996" s="33"/>
      <c r="F996" s="33"/>
      <c r="G996" s="33"/>
      <c r="H996" s="33"/>
      <c r="I996" s="33"/>
      <c r="J996" s="33"/>
      <c r="K996" s="33"/>
      <c r="L996" s="33"/>
      <c r="M996" t="str">
        <f>IF(SUM(B996:L996)&gt;0,'Calulations '!V990,"N.A.")</f>
        <v>N.A.</v>
      </c>
      <c r="N996" s="26" t="e">
        <f t="shared" si="15"/>
        <v>#VALUE!</v>
      </c>
    </row>
    <row r="997" spans="1:14" x14ac:dyDescent="0.3">
      <c r="A997" s="33">
        <v>982</v>
      </c>
      <c r="B997" s="33"/>
      <c r="C997" s="33"/>
      <c r="D997" s="33"/>
      <c r="E997" s="33"/>
      <c r="F997" s="33"/>
      <c r="G997" s="33"/>
      <c r="H997" s="33"/>
      <c r="I997" s="33"/>
      <c r="J997" s="33"/>
      <c r="K997" s="33"/>
      <c r="L997" s="33"/>
      <c r="M997" t="str">
        <f>IF(SUM(B997:L997)&gt;0,'Calulations '!V991,"N.A.")</f>
        <v>N.A.</v>
      </c>
      <c r="N997" s="26" t="e">
        <f t="shared" si="15"/>
        <v>#VALUE!</v>
      </c>
    </row>
    <row r="998" spans="1:14" x14ac:dyDescent="0.3">
      <c r="A998" s="33">
        <v>983</v>
      </c>
      <c r="B998" s="33"/>
      <c r="C998" s="33"/>
      <c r="D998" s="33"/>
      <c r="E998" s="33"/>
      <c r="F998" s="33"/>
      <c r="G998" s="33"/>
      <c r="H998" s="33"/>
      <c r="I998" s="33"/>
      <c r="J998" s="33"/>
      <c r="K998" s="33"/>
      <c r="L998" s="33"/>
      <c r="M998" t="str">
        <f>IF(SUM(B998:L998)&gt;0,'Calulations '!V992,"N.A.")</f>
        <v>N.A.</v>
      </c>
      <c r="N998" s="26" t="e">
        <f t="shared" si="15"/>
        <v>#VALUE!</v>
      </c>
    </row>
    <row r="999" spans="1:14" x14ac:dyDescent="0.3">
      <c r="A999" s="33">
        <v>984</v>
      </c>
      <c r="B999" s="33"/>
      <c r="C999" s="33"/>
      <c r="D999" s="33"/>
      <c r="E999" s="33"/>
      <c r="F999" s="33"/>
      <c r="G999" s="33"/>
      <c r="H999" s="33"/>
      <c r="I999" s="33"/>
      <c r="J999" s="33"/>
      <c r="K999" s="33"/>
      <c r="L999" s="33"/>
      <c r="M999" t="str">
        <f>IF(SUM(B999:L999)&gt;0,'Calulations '!V993,"N.A.")</f>
        <v>N.A.</v>
      </c>
      <c r="N999" s="26" t="e">
        <f t="shared" si="15"/>
        <v>#VALUE!</v>
      </c>
    </row>
    <row r="1000" spans="1:14" x14ac:dyDescent="0.3">
      <c r="A1000" s="33">
        <v>985</v>
      </c>
      <c r="B1000" s="33"/>
      <c r="C1000" s="33"/>
      <c r="D1000" s="33"/>
      <c r="E1000" s="33"/>
      <c r="F1000" s="33"/>
      <c r="G1000" s="33"/>
      <c r="H1000" s="33"/>
      <c r="I1000" s="33"/>
      <c r="J1000" s="33"/>
      <c r="K1000" s="33"/>
      <c r="L1000" s="33"/>
      <c r="M1000" t="str">
        <f>IF(SUM(B1000:L1000)&gt;0,'Calulations '!V994,"N.A.")</f>
        <v>N.A.</v>
      </c>
      <c r="N1000" s="26" t="e">
        <f t="shared" si="15"/>
        <v>#VALUE!</v>
      </c>
    </row>
    <row r="1001" spans="1:14" x14ac:dyDescent="0.3">
      <c r="A1001" s="33">
        <v>986</v>
      </c>
      <c r="B1001" s="33"/>
      <c r="C1001" s="33"/>
      <c r="D1001" s="33"/>
      <c r="E1001" s="33"/>
      <c r="F1001" s="33"/>
      <c r="G1001" s="33"/>
      <c r="H1001" s="33"/>
      <c r="I1001" s="33"/>
      <c r="J1001" s="33"/>
      <c r="K1001" s="33"/>
      <c r="L1001" s="33"/>
      <c r="M1001" t="str">
        <f>IF(SUM(B1001:L1001)&gt;0,'Calulations '!V995,"N.A.")</f>
        <v>N.A.</v>
      </c>
      <c r="N1001" s="26" t="e">
        <f t="shared" si="15"/>
        <v>#VALUE!</v>
      </c>
    </row>
    <row r="1002" spans="1:14" x14ac:dyDescent="0.3">
      <c r="A1002" s="33">
        <v>987</v>
      </c>
      <c r="B1002" s="33"/>
      <c r="C1002" s="33"/>
      <c r="D1002" s="33"/>
      <c r="E1002" s="33"/>
      <c r="F1002" s="33"/>
      <c r="G1002" s="33"/>
      <c r="H1002" s="33"/>
      <c r="I1002" s="33"/>
      <c r="J1002" s="33"/>
      <c r="K1002" s="33"/>
      <c r="L1002" s="33"/>
      <c r="M1002" t="str">
        <f>IF(SUM(B1002:L1002)&gt;0,'Calulations '!V996,"N.A.")</f>
        <v>N.A.</v>
      </c>
      <c r="N1002" s="26" t="e">
        <f t="shared" si="15"/>
        <v>#VALUE!</v>
      </c>
    </row>
    <row r="1003" spans="1:14" x14ac:dyDescent="0.3">
      <c r="A1003" s="33">
        <v>988</v>
      </c>
      <c r="B1003" s="33"/>
      <c r="C1003" s="33"/>
      <c r="D1003" s="33"/>
      <c r="E1003" s="33"/>
      <c r="F1003" s="33"/>
      <c r="G1003" s="33"/>
      <c r="H1003" s="33"/>
      <c r="I1003" s="33"/>
      <c r="J1003" s="33"/>
      <c r="K1003" s="33"/>
      <c r="L1003" s="33"/>
      <c r="M1003" t="str">
        <f>IF(SUM(B1003:L1003)&gt;0,'Calulations '!V997,"N.A.")</f>
        <v>N.A.</v>
      </c>
      <c r="N1003" s="26" t="e">
        <f t="shared" si="15"/>
        <v>#VALUE!</v>
      </c>
    </row>
    <row r="1004" spans="1:14" x14ac:dyDescent="0.3">
      <c r="A1004" s="33">
        <v>989</v>
      </c>
      <c r="B1004" s="33"/>
      <c r="C1004" s="33"/>
      <c r="D1004" s="33"/>
      <c r="E1004" s="33"/>
      <c r="F1004" s="33"/>
      <c r="G1004" s="33"/>
      <c r="H1004" s="33"/>
      <c r="I1004" s="33"/>
      <c r="J1004" s="33"/>
      <c r="K1004" s="33"/>
      <c r="L1004" s="33"/>
      <c r="M1004" t="str">
        <f>IF(SUM(B1004:L1004)&gt;0,'Calulations '!V998,"N.A.")</f>
        <v>N.A.</v>
      </c>
      <c r="N1004" s="26" t="e">
        <f t="shared" si="15"/>
        <v>#VALUE!</v>
      </c>
    </row>
    <row r="1005" spans="1:14" x14ac:dyDescent="0.3">
      <c r="A1005" s="33">
        <v>990</v>
      </c>
      <c r="B1005" s="33"/>
      <c r="C1005" s="33"/>
      <c r="D1005" s="33"/>
      <c r="E1005" s="33"/>
      <c r="F1005" s="33"/>
      <c r="G1005" s="33"/>
      <c r="H1005" s="33"/>
      <c r="I1005" s="33"/>
      <c r="J1005" s="33"/>
      <c r="K1005" s="33"/>
      <c r="L1005" s="33"/>
      <c r="M1005" t="str">
        <f>IF(SUM(B1005:L1005)&gt;0,'Calulations '!V999,"N.A.")</f>
        <v>N.A.</v>
      </c>
      <c r="N1005" s="26" t="e">
        <f t="shared" si="15"/>
        <v>#VALUE!</v>
      </c>
    </row>
    <row r="1006" spans="1:14" x14ac:dyDescent="0.3">
      <c r="A1006" s="33">
        <v>991</v>
      </c>
      <c r="B1006" s="33"/>
      <c r="C1006" s="33"/>
      <c r="D1006" s="33"/>
      <c r="E1006" s="33"/>
      <c r="F1006" s="33"/>
      <c r="G1006" s="33"/>
      <c r="H1006" s="33"/>
      <c r="I1006" s="33"/>
      <c r="J1006" s="33"/>
      <c r="K1006" s="33"/>
      <c r="L1006" s="33"/>
      <c r="M1006" t="str">
        <f>IF(SUM(B1006:L1006)&gt;0,'Calulations '!V1000,"N.A.")</f>
        <v>N.A.</v>
      </c>
      <c r="N1006" s="26" t="e">
        <f t="shared" si="15"/>
        <v>#VALUE!</v>
      </c>
    </row>
    <row r="1007" spans="1:14" x14ac:dyDescent="0.3">
      <c r="A1007" s="33">
        <v>992</v>
      </c>
      <c r="B1007" s="33"/>
      <c r="C1007" s="33"/>
      <c r="D1007" s="33"/>
      <c r="E1007" s="33"/>
      <c r="F1007" s="33"/>
      <c r="G1007" s="33"/>
      <c r="H1007" s="33"/>
      <c r="I1007" s="33"/>
      <c r="J1007" s="33"/>
      <c r="K1007" s="33"/>
      <c r="L1007" s="33"/>
      <c r="M1007" t="str">
        <f>IF(SUM(B1007:L1007)&gt;0,'Calulations '!V1001,"N.A.")</f>
        <v>N.A.</v>
      </c>
      <c r="N1007" s="26" t="e">
        <f t="shared" si="15"/>
        <v>#VALUE!</v>
      </c>
    </row>
    <row r="1008" spans="1:14" x14ac:dyDescent="0.3">
      <c r="A1008" s="33">
        <v>993</v>
      </c>
      <c r="B1008" s="33"/>
      <c r="C1008" s="33"/>
      <c r="D1008" s="33"/>
      <c r="E1008" s="33"/>
      <c r="F1008" s="33"/>
      <c r="G1008" s="33"/>
      <c r="H1008" s="33"/>
      <c r="I1008" s="33"/>
      <c r="J1008" s="33"/>
      <c r="K1008" s="33"/>
      <c r="L1008" s="33"/>
      <c r="M1008" t="str">
        <f>IF(SUM(B1008:L1008)&gt;0,'Calulations '!V1002,"N.A.")</f>
        <v>N.A.</v>
      </c>
      <c r="N1008" s="26" t="e">
        <f t="shared" si="15"/>
        <v>#VALUE!</v>
      </c>
    </row>
    <row r="1009" spans="1:14" x14ac:dyDescent="0.3">
      <c r="A1009" s="33">
        <v>994</v>
      </c>
      <c r="B1009" s="33"/>
      <c r="C1009" s="33"/>
      <c r="D1009" s="33"/>
      <c r="E1009" s="33"/>
      <c r="F1009" s="33"/>
      <c r="G1009" s="33"/>
      <c r="H1009" s="33"/>
      <c r="I1009" s="33"/>
      <c r="J1009" s="33"/>
      <c r="K1009" s="33"/>
      <c r="L1009" s="33"/>
      <c r="M1009" t="str">
        <f>IF(SUM(B1009:L1009)&gt;0,'Calulations '!V1003,"N.A.")</f>
        <v>N.A.</v>
      </c>
      <c r="N1009" s="26" t="e">
        <f t="shared" si="15"/>
        <v>#VALUE!</v>
      </c>
    </row>
    <row r="1010" spans="1:14" x14ac:dyDescent="0.3">
      <c r="A1010" s="33">
        <v>995</v>
      </c>
      <c r="B1010" s="33"/>
      <c r="C1010" s="33"/>
      <c r="D1010" s="33"/>
      <c r="E1010" s="33"/>
      <c r="F1010" s="33"/>
      <c r="G1010" s="33"/>
      <c r="H1010" s="33"/>
      <c r="I1010" s="33"/>
      <c r="J1010" s="33"/>
      <c r="K1010" s="33"/>
      <c r="L1010" s="33"/>
      <c r="M1010" t="str">
        <f>IF(SUM(B1010:L1010)&gt;0,'Calulations '!V1004,"N.A.")</f>
        <v>N.A.</v>
      </c>
      <c r="N1010" s="26" t="e">
        <f t="shared" si="15"/>
        <v>#VALUE!</v>
      </c>
    </row>
    <row r="1011" spans="1:14" x14ac:dyDescent="0.3">
      <c r="A1011" s="33">
        <v>996</v>
      </c>
      <c r="B1011" s="33"/>
      <c r="C1011" s="33"/>
      <c r="D1011" s="33"/>
      <c r="E1011" s="33"/>
      <c r="F1011" s="33"/>
      <c r="G1011" s="33"/>
      <c r="H1011" s="33"/>
      <c r="I1011" s="33"/>
      <c r="J1011" s="33"/>
      <c r="K1011" s="33"/>
      <c r="L1011" s="33"/>
      <c r="M1011" t="str">
        <f>IF(SUM(B1011:L1011)&gt;0,'Calulations '!V1005,"N.A.")</f>
        <v>N.A.</v>
      </c>
      <c r="N1011" s="26" t="e">
        <f t="shared" si="15"/>
        <v>#VALUE!</v>
      </c>
    </row>
    <row r="1012" spans="1:14" x14ac:dyDescent="0.3">
      <c r="A1012" s="33">
        <v>997</v>
      </c>
      <c r="B1012" s="33"/>
      <c r="C1012" s="33"/>
      <c r="D1012" s="33"/>
      <c r="E1012" s="33"/>
      <c r="F1012" s="33"/>
      <c r="G1012" s="33"/>
      <c r="H1012" s="33"/>
      <c r="I1012" s="33"/>
      <c r="J1012" s="33"/>
      <c r="K1012" s="33"/>
      <c r="L1012" s="33"/>
      <c r="M1012" t="str">
        <f>IF(SUM(B1012:L1012)&gt;0,'Calulations '!V1006,"N.A.")</f>
        <v>N.A.</v>
      </c>
      <c r="N1012" s="26" t="e">
        <f t="shared" si="15"/>
        <v>#VALUE!</v>
      </c>
    </row>
    <row r="1013" spans="1:14" x14ac:dyDescent="0.3">
      <c r="A1013" s="33">
        <v>998</v>
      </c>
      <c r="B1013" s="33"/>
      <c r="C1013" s="33"/>
      <c r="D1013" s="33"/>
      <c r="E1013" s="33"/>
      <c r="F1013" s="33"/>
      <c r="G1013" s="33"/>
      <c r="H1013" s="33"/>
      <c r="I1013" s="33"/>
      <c r="J1013" s="33"/>
      <c r="K1013" s="33"/>
      <c r="L1013" s="33"/>
      <c r="M1013" t="str">
        <f>IF(SUM(B1013:L1013)&gt;0,'Calulations '!V1007,"N.A.")</f>
        <v>N.A.</v>
      </c>
      <c r="N1013" s="26" t="e">
        <f t="shared" si="15"/>
        <v>#VALUE!</v>
      </c>
    </row>
    <row r="1014" spans="1:14" x14ac:dyDescent="0.3">
      <c r="A1014" s="33">
        <v>999</v>
      </c>
      <c r="B1014" s="33"/>
      <c r="C1014" s="33"/>
      <c r="D1014" s="33"/>
      <c r="E1014" s="33"/>
      <c r="F1014" s="33"/>
      <c r="G1014" s="33"/>
      <c r="H1014" s="33"/>
      <c r="I1014" s="33"/>
      <c r="J1014" s="33"/>
      <c r="K1014" s="33"/>
      <c r="L1014" s="33"/>
      <c r="M1014" t="str">
        <f>IF(SUM(B1014:L1014)&gt;0,'Calulations '!V1008,"N.A.")</f>
        <v>N.A.</v>
      </c>
      <c r="N1014" s="26" t="e">
        <f t="shared" si="15"/>
        <v>#VALUE!</v>
      </c>
    </row>
    <row r="1015" spans="1:14" x14ac:dyDescent="0.3">
      <c r="A1015" s="33">
        <v>1000</v>
      </c>
      <c r="B1015" s="33"/>
      <c r="C1015" s="33"/>
      <c r="D1015" s="33"/>
      <c r="E1015" s="33"/>
      <c r="F1015" s="33"/>
      <c r="G1015" s="33"/>
      <c r="H1015" s="33"/>
      <c r="I1015" s="33"/>
      <c r="J1015" s="33"/>
      <c r="K1015" s="33"/>
      <c r="L1015" s="33"/>
      <c r="M1015" t="str">
        <f>IF(SUM(B1015:L1015)&gt;0,'Calulations '!V1009,"N.A.")</f>
        <v>N.A.</v>
      </c>
      <c r="N1015" s="26" t="e">
        <f t="shared" si="15"/>
        <v>#VALUE!</v>
      </c>
    </row>
  </sheetData>
  <sheetProtection password="C6D8" sheet="1" objects="1" scenarios="1"/>
  <mergeCells count="2">
    <mergeCell ref="N13:N15"/>
    <mergeCell ref="M14:M15"/>
  </mergeCells>
  <pageMargins left="0.7" right="0.7" top="0.75" bottom="0.75" header="0.3" footer="0.3"/>
  <pageSetup orientation="portrait" horizontalDpi="1200" verticalDpi="120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9"/>
  <sheetViews>
    <sheetView topLeftCell="G1" workbookViewId="0">
      <selection activeCell="T10" sqref="T10"/>
    </sheetView>
  </sheetViews>
  <sheetFormatPr defaultColWidth="11" defaultRowHeight="15.6" x14ac:dyDescent="0.3"/>
  <cols>
    <col min="1" max="1" width="20.59765625" bestFit="1" customWidth="1"/>
    <col min="2" max="2" width="22.59765625" bestFit="1" customWidth="1"/>
    <col min="4" max="4" width="11.59765625" bestFit="1" customWidth="1"/>
    <col min="5" max="5" width="19.09765625" customWidth="1"/>
    <col min="6" max="6" width="32.59765625" bestFit="1" customWidth="1"/>
  </cols>
  <sheetData>
    <row r="1" spans="1:22" x14ac:dyDescent="0.3">
      <c r="A1" s="13" t="s">
        <v>88</v>
      </c>
      <c r="B1" s="14"/>
      <c r="C1" s="14"/>
      <c r="D1" s="14"/>
      <c r="E1" s="14"/>
      <c r="F1" s="14"/>
      <c r="G1" s="14"/>
      <c r="H1" s="14"/>
      <c r="I1" s="14"/>
    </row>
    <row r="2" spans="1:22" x14ac:dyDescent="0.3">
      <c r="A2" s="14"/>
      <c r="B2" s="14"/>
      <c r="C2" s="14"/>
      <c r="D2" s="14"/>
      <c r="E2" s="14"/>
      <c r="F2" s="14"/>
      <c r="G2" s="14"/>
      <c r="H2" s="14"/>
      <c r="I2" s="14"/>
    </row>
    <row r="3" spans="1:22" x14ac:dyDescent="0.3">
      <c r="A3" s="13" t="s">
        <v>37</v>
      </c>
      <c r="B3" s="14"/>
      <c r="C3" s="14"/>
      <c r="D3" s="14"/>
      <c r="E3" s="14"/>
      <c r="F3" s="14"/>
      <c r="G3" s="14"/>
      <c r="H3" s="14"/>
      <c r="I3" s="14"/>
    </row>
    <row r="4" spans="1:22" x14ac:dyDescent="0.3">
      <c r="A4" s="14"/>
      <c r="B4" s="14"/>
      <c r="C4" s="14"/>
      <c r="D4" s="14"/>
      <c r="E4" s="15" t="s">
        <v>85</v>
      </c>
      <c r="F4" s="14"/>
      <c r="G4" s="14"/>
      <c r="H4" s="14"/>
      <c r="I4" s="14"/>
    </row>
    <row r="5" spans="1:22" x14ac:dyDescent="0.3">
      <c r="A5" s="14"/>
      <c r="B5" s="14"/>
      <c r="C5" s="14"/>
      <c r="D5" s="14"/>
      <c r="E5" s="14"/>
      <c r="F5" s="14"/>
      <c r="G5" s="14"/>
      <c r="H5" s="14"/>
      <c r="I5" s="14"/>
    </row>
    <row r="6" spans="1:22" x14ac:dyDescent="0.3">
      <c r="A6" s="14"/>
      <c r="B6" s="14"/>
      <c r="C6" s="14"/>
      <c r="D6" s="14"/>
      <c r="E6" s="14"/>
      <c r="F6" s="14"/>
      <c r="G6" s="14"/>
      <c r="H6" s="14"/>
      <c r="I6" s="14"/>
    </row>
    <row r="7" spans="1:22" x14ac:dyDescent="0.3">
      <c r="A7" s="14"/>
      <c r="B7" s="14"/>
      <c r="C7" s="14"/>
      <c r="D7" s="14"/>
      <c r="E7" s="14"/>
      <c r="F7" s="14"/>
      <c r="G7" s="14"/>
      <c r="H7" s="14"/>
      <c r="I7" s="14"/>
    </row>
    <row r="8" spans="1:22" x14ac:dyDescent="0.3">
      <c r="A8" s="14"/>
      <c r="B8" s="14"/>
      <c r="C8" s="14"/>
      <c r="D8" s="14"/>
      <c r="E8" s="14"/>
      <c r="F8" s="14"/>
      <c r="G8" s="14"/>
      <c r="H8" s="14"/>
      <c r="I8" s="14"/>
    </row>
    <row r="9" spans="1:22" x14ac:dyDescent="0.3">
      <c r="A9" s="16" t="s">
        <v>36</v>
      </c>
      <c r="B9" s="13" t="s">
        <v>14</v>
      </c>
      <c r="C9" s="13" t="s">
        <v>18</v>
      </c>
      <c r="D9" s="16" t="s">
        <v>29</v>
      </c>
      <c r="E9" s="14"/>
      <c r="F9" s="13" t="s">
        <v>30</v>
      </c>
      <c r="G9" s="14"/>
      <c r="H9" s="14"/>
      <c r="I9" s="14"/>
      <c r="J9" s="3" t="s">
        <v>15</v>
      </c>
      <c r="K9" s="3" t="s">
        <v>20</v>
      </c>
      <c r="L9" s="3" t="s">
        <v>16</v>
      </c>
      <c r="M9" s="3" t="s">
        <v>17</v>
      </c>
      <c r="N9" s="3" t="s">
        <v>21</v>
      </c>
      <c r="O9" s="3" t="s">
        <v>22</v>
      </c>
      <c r="P9" s="3" t="s">
        <v>23</v>
      </c>
      <c r="Q9" s="3" t="s">
        <v>24</v>
      </c>
      <c r="R9" s="3" t="s">
        <v>25</v>
      </c>
      <c r="S9" s="3" t="s">
        <v>26</v>
      </c>
      <c r="T9" s="3" t="s">
        <v>27</v>
      </c>
      <c r="U9" s="25" t="s">
        <v>81</v>
      </c>
      <c r="V9" s="25" t="s">
        <v>97</v>
      </c>
    </row>
    <row r="10" spans="1:22" x14ac:dyDescent="0.3">
      <c r="A10" s="13" t="s">
        <v>91</v>
      </c>
      <c r="B10" s="13" t="s">
        <v>15</v>
      </c>
      <c r="C10" s="13" t="s">
        <v>19</v>
      </c>
      <c r="D10" s="13" t="e">
        <f>IF(OR(Model!#REF!&gt;7,Model!#REF!&lt;0.5),3.433,Model!#REF!)</f>
        <v>#REF!</v>
      </c>
      <c r="E10" s="14"/>
      <c r="F10" s="13" t="s">
        <v>31</v>
      </c>
      <c r="G10" s="17" t="e">
        <f>IF(AND(A10="NF",Model!#REF!&gt;0),(B28+D10*B29+D11*B30+D13*B31+D14*B32+D15*B33+D18*B34+D19*B35+(D10/D20)*B36+D10*D19*B37+D11*D14*B38+D11*D18*B39+D13*D14*B40+D14*D15*B41),"N.A.")</f>
        <v>#REF!</v>
      </c>
      <c r="H10" s="14"/>
      <c r="I10" s="14"/>
      <c r="J10" s="13">
        <f>IF(OR(Model!B16&gt;7,Model!B16&lt;0.5),3.433,Model!B16)</f>
        <v>3.4329999999999998</v>
      </c>
      <c r="K10" s="13">
        <f>IF(OR(Model!C16&gt;0.4,Model!C16&lt;0.05),0.2550503,Model!C16)</f>
        <v>0.25505030000000001</v>
      </c>
      <c r="L10" s="13">
        <f>IF(OR(Model!D16&gt;5,Model!D16&lt;0.05),2.2251955,Model!D16)</f>
        <v>2.2251954999999999</v>
      </c>
      <c r="M10" s="13">
        <f>IF(OR(Model!E16&gt;3800,Model!E16&lt;0.02),1979.0503,Model!E16)</f>
        <v>1979.0503000000001</v>
      </c>
      <c r="N10" s="13">
        <f>IF(OR(Model!F16&gt;100,Model!F16&lt;0.02),44.390782,Model!F16)</f>
        <v>44.390782000000002</v>
      </c>
      <c r="O10" s="13">
        <f>IF(OR(Model!G16&gt;6,Model!G16&lt;0.02),1.74888827,Model!G16)</f>
        <v>1.7488882699999999</v>
      </c>
      <c r="P10" s="13">
        <f>IF(OR(Model!H16&gt;0.6,Model!H16&lt;0.02),0.3561162,Model!H16)</f>
        <v>0.35611619999999999</v>
      </c>
      <c r="Q10" s="13">
        <f>IF(OR(Model!I16&gt;80,Model!I16&lt;0.02),39.55,Model!I16)</f>
        <v>39.549999999999997</v>
      </c>
      <c r="R10" s="13">
        <f>IF(OR(Model!J16&gt;80,Model!J16&lt;0.02),39.55,Model!J16)</f>
        <v>39.549999999999997</v>
      </c>
      <c r="S10" s="13">
        <f>IF(OR(Model!K16&gt;120,Model!K16&lt;0.02),63.9,Model!K16)</f>
        <v>63.9</v>
      </c>
      <c r="T10" s="13">
        <f>IF(OR(Model!L16&gt;11,Model!L16&lt;0.02),6.4719718,Model!L16)</f>
        <v>6.4719718000000004</v>
      </c>
      <c r="U10" s="13">
        <f>IF($A$10="NF",($B$83+$B$84*K10+$B$85*M10+$B$86*N10+$B$87*R10+$B$88*T10+(L10/39.1)*$B$89+(O10/20.04)*$B$90+(P10/12.16)*$B$91+(K10-0.254695965417868)*(((O10/20.04)-0.0873483583285303)*-7.3498004038469)+(K10-0.254695965417868)*(((P10/12.16)-0.0293638848126801)*-102.292324166221)+$B$94*J10),0)</f>
        <v>0.94885144831249479</v>
      </c>
      <c r="V10" t="b">
        <f>IF(Model!B16&gt;0,'Calulations '!J10-U10)</f>
        <v>0</v>
      </c>
    </row>
    <row r="11" spans="1:22" x14ac:dyDescent="0.3">
      <c r="A11" s="18"/>
      <c r="B11" s="13" t="s">
        <v>20</v>
      </c>
      <c r="C11" s="13" t="s">
        <v>19</v>
      </c>
      <c r="D11" s="13" t="e">
        <f>IF(OR(Model!#REF!&gt;0.4,Model!#REF!&lt;0.05),0.2550503,Model!#REF!)</f>
        <v>#REF!</v>
      </c>
      <c r="E11" s="14"/>
      <c r="F11" s="13" t="s">
        <v>32</v>
      </c>
      <c r="G11" s="17" t="e">
        <f>IF(AND(A10="NF",Model!#REF!&gt;0),D10-F28,"N.A.")</f>
        <v>#REF!</v>
      </c>
      <c r="H11" s="14"/>
      <c r="I11" s="14"/>
      <c r="J11" s="13">
        <f>IF(OR(Model!B17&gt;7,Model!B17&lt;0.5),3.433,Model!B17)</f>
        <v>3.4329999999999998</v>
      </c>
      <c r="K11" s="13">
        <f>IF(OR(Model!C17&gt;0.4,Model!C17&lt;0.05),0.2550503,Model!C17)</f>
        <v>0.25505030000000001</v>
      </c>
      <c r="L11" s="13">
        <f>IF(OR(Model!D17&gt;5,Model!D17&lt;0.05),2.2251955,Model!D17)</f>
        <v>2.2251954999999999</v>
      </c>
      <c r="M11" s="13">
        <f>IF(OR(Model!E17&gt;3800,Model!E17&lt;0.02),1979.0503,Model!E17)</f>
        <v>1979.0503000000001</v>
      </c>
      <c r="N11" s="13">
        <f>IF(OR(Model!F17&gt;100,Model!F17&lt;0.02),44.390782,Model!F17)</f>
        <v>44.390782000000002</v>
      </c>
      <c r="O11" s="13">
        <f>IF(OR(Model!G17&gt;6,Model!G17&lt;0.02),1.74888827,Model!G17)</f>
        <v>1.7488882699999999</v>
      </c>
      <c r="P11" s="13">
        <f>IF(OR(Model!H17&gt;0.6,Model!H17&lt;0.02),0.3561162,Model!H17)</f>
        <v>0.35611619999999999</v>
      </c>
      <c r="Q11" s="13">
        <f>IF(OR(Model!I17&gt;80,Model!I17&lt;0.02),39.55,Model!I17)</f>
        <v>39.549999999999997</v>
      </c>
      <c r="R11" s="13">
        <f>IF(OR(Model!J17&gt;80,Model!J17&lt;0.02),39.55,Model!J17)</f>
        <v>39.549999999999997</v>
      </c>
      <c r="S11" s="13">
        <f>IF(OR(Model!K17&gt;120,Model!K17&lt;0.02),63.9,Model!K17)</f>
        <v>63.9</v>
      </c>
      <c r="T11" s="13">
        <f>IF(OR(Model!L17&gt;11,Model!L17&lt;0.02),6.4719718,Model!L17)</f>
        <v>6.4719718000000004</v>
      </c>
      <c r="U11" s="13">
        <f>IF($A$10="NF",($B$83+$B$84*K11+$B$85*M11+$B$86*N11+$B$87*R11+$B$88*T11+(L11/39.1)*$B$89+(O11/20.04)*$B$90+(P11/12.16)*$B$91+(K11-0.254695965417868)*(((O11/20.04)-0.0873483583285303)*-7.3498004038469)+(K11-0.254695965417868)*(((P11/12.16)-0.0293638848126801)*-102.292324166221)+$B$94*J11),0)</f>
        <v>0.94885144831249479</v>
      </c>
      <c r="V11" t="b">
        <f>IF(Model!B17&gt;0,'Calulations '!J11-U11)</f>
        <v>0</v>
      </c>
    </row>
    <row r="12" spans="1:22" x14ac:dyDescent="0.3">
      <c r="A12" s="18"/>
      <c r="B12" s="13" t="s">
        <v>16</v>
      </c>
      <c r="C12" s="13" t="s">
        <v>19</v>
      </c>
      <c r="D12" s="13" t="e">
        <f>IF(OR(Model!#REF!&gt;5,Model!#REF!&lt;0.05),2.2251955,Model!#REF!)</f>
        <v>#REF!</v>
      </c>
      <c r="E12" s="14"/>
      <c r="F12" s="13" t="s">
        <v>33</v>
      </c>
      <c r="G12" s="13" t="e">
        <f>IF(AND(A10="F2",Model!#REF!&gt;0),(F31+F32*D10+F33*D11+F34*D12+F35*D13+F36*D14+F37*D15+F38*D16+F39*D18+F40*D19+F41*D20+(D10*D11*F42)+F43*D10*D12+F44*D10*D14+F45*D10*D15+F46*D10*D16+F47*D11*D15+F48*D12*D13+F49*D12*D14+F50*D12*D16+F51*D12*D18+D12*D19*F52+F53*D12*D20+F54*D13*D14+F55*D13*D20+F56*D14*D15+F57*D14*D16+F58*D18*D19),"N.A")</f>
        <v>#REF!</v>
      </c>
      <c r="H12" s="14"/>
      <c r="I12" s="14"/>
      <c r="J12" s="13">
        <f>IF(OR(Model!B18&gt;7,Model!B18&lt;0.5),3.433,Model!B18)</f>
        <v>3.4329999999999998</v>
      </c>
      <c r="K12" s="13">
        <f>IF(OR(Model!C18&gt;0.4,Model!C18&lt;0.05),0.2550503,Model!C18)</f>
        <v>0.25505030000000001</v>
      </c>
      <c r="L12" s="13">
        <f>IF(OR(Model!D18&gt;5,Model!D18&lt;0.05),2.2251955,Model!D18)</f>
        <v>2.2251954999999999</v>
      </c>
      <c r="M12" s="13">
        <f>IF(OR(Model!E18&gt;3800,Model!E18&lt;0.02),1979.0503,Model!E18)</f>
        <v>1979.0503000000001</v>
      </c>
      <c r="N12" s="13">
        <f>IF(OR(Model!F18&gt;100,Model!F18&lt;0.02),44.390782,Model!F18)</f>
        <v>44.390782000000002</v>
      </c>
      <c r="O12" s="13">
        <f>IF(OR(Model!G18&gt;6,Model!G18&lt;0.02),1.74888827,Model!G18)</f>
        <v>1.7488882699999999</v>
      </c>
      <c r="P12" s="13">
        <f>IF(OR(Model!H18&gt;0.6,Model!H18&lt;0.02),0.3561162,Model!H18)</f>
        <v>0.35611619999999999</v>
      </c>
      <c r="Q12" s="13">
        <f>IF(OR(Model!I18&gt;80,Model!I18&lt;0.02),39.55,Model!I18)</f>
        <v>39.549999999999997</v>
      </c>
      <c r="R12" s="13">
        <f>IF(OR(Model!J18&gt;80,Model!J18&lt;0.02),39.55,Model!J18)</f>
        <v>39.549999999999997</v>
      </c>
      <c r="S12" s="13">
        <f>IF(OR(Model!K18&gt;120,Model!K18&lt;0.02),63.9,Model!K18)</f>
        <v>63.9</v>
      </c>
      <c r="T12" s="13">
        <f>IF(OR(Model!L18&gt;11,Model!L18&lt;0.02),6.4719718,Model!L18)</f>
        <v>6.4719718000000004</v>
      </c>
      <c r="U12" s="13">
        <f t="shared" ref="U12:U75" si="0">IF($A$10="NF",($B$83+$B$84*K12+$B$85*M12+$B$86*N12+$B$87*R12+$B$88*T12+(L12/39.1)*$B$89+(O12/20.04)*$B$90+(P12/12.16)*$B$91+(K12-0.254695965417868)*(((O12/20.04)-0.0873483583285303)*-7.3498004038469)+(K12-0.254695965417868)*(((P12/12.16)-0.0293638848126801)*-102.292324166221)+$B$94*J12),0)</f>
        <v>0.94885144831249479</v>
      </c>
      <c r="V12" t="b">
        <f>IF(Model!B18&gt;0,'Calulations '!J12-U12)</f>
        <v>0</v>
      </c>
    </row>
    <row r="13" spans="1:22" x14ac:dyDescent="0.3">
      <c r="A13" s="18"/>
      <c r="B13" s="13" t="s">
        <v>17</v>
      </c>
      <c r="C13" s="13" t="s">
        <v>28</v>
      </c>
      <c r="D13" s="13" t="e">
        <f>IF(OR(Model!#REF!&gt;3800,Model!#REF!&lt;0.02),1979.0503,Model!#REF!)</f>
        <v>#REF!</v>
      </c>
      <c r="E13" s="14"/>
      <c r="F13" s="13" t="s">
        <v>65</v>
      </c>
      <c r="G13" s="13" t="e">
        <f>IF(AND(A10="NF",Model!#REF!&gt;0),D10-D67,"N.A.")</f>
        <v>#REF!</v>
      </c>
      <c r="H13" s="14"/>
      <c r="I13" s="14"/>
      <c r="J13" s="13">
        <f>IF(OR(Model!B19&gt;7,Model!B19&lt;0.5),3.433,Model!B19)</f>
        <v>3.4329999999999998</v>
      </c>
      <c r="K13" s="13">
        <f>IF(OR(Model!C19&gt;0.4,Model!C19&lt;0.05),0.2550503,Model!C19)</f>
        <v>0.25505030000000001</v>
      </c>
      <c r="L13" s="13">
        <f>IF(OR(Model!D19&gt;5,Model!D19&lt;0.05),2.2251955,Model!D19)</f>
        <v>2.2251954999999999</v>
      </c>
      <c r="M13" s="13">
        <f>IF(OR(Model!E19&gt;3800,Model!E19&lt;0.02),1979.0503,Model!E19)</f>
        <v>1979.0503000000001</v>
      </c>
      <c r="N13" s="13">
        <f>IF(OR(Model!F19&gt;100,Model!F19&lt;0.02),44.390782,Model!F19)</f>
        <v>44.390782000000002</v>
      </c>
      <c r="O13" s="13">
        <f>IF(OR(Model!G19&gt;6,Model!G19&lt;0.02),1.74888827,Model!G19)</f>
        <v>1.7488882699999999</v>
      </c>
      <c r="P13" s="13">
        <f>IF(OR(Model!H19&gt;0.6,Model!H19&lt;0.02),0.3561162,Model!H19)</f>
        <v>0.35611619999999999</v>
      </c>
      <c r="Q13" s="13">
        <f>IF(OR(Model!I19&gt;80,Model!I19&lt;0.02),39.55,Model!I19)</f>
        <v>39.549999999999997</v>
      </c>
      <c r="R13" s="13">
        <f>IF(OR(Model!J19&gt;80,Model!J19&lt;0.02),39.55,Model!J19)</f>
        <v>39.549999999999997</v>
      </c>
      <c r="S13" s="13">
        <f>IF(OR(Model!K19&gt;120,Model!K19&lt;0.02),63.9,Model!K19)</f>
        <v>63.9</v>
      </c>
      <c r="T13" s="13">
        <f>IF(OR(Model!L19&gt;11,Model!L19&lt;0.02),6.4719718,Model!L19)</f>
        <v>6.4719718000000004</v>
      </c>
      <c r="U13" s="13">
        <f t="shared" si="0"/>
        <v>0.94885144831249479</v>
      </c>
      <c r="V13" t="b">
        <f>IF(Model!B19&gt;0,'Calulations '!J13-U13)</f>
        <v>0</v>
      </c>
    </row>
    <row r="14" spans="1:22" x14ac:dyDescent="0.3">
      <c r="A14" s="18"/>
      <c r="B14" s="13" t="s">
        <v>21</v>
      </c>
      <c r="C14" s="13" t="s">
        <v>28</v>
      </c>
      <c r="D14" s="13" t="e">
        <f>IF(OR(Model!#REF!&gt;100,Model!#REF!&lt;0.02),44.390782,Model!#REF!)</f>
        <v>#REF!</v>
      </c>
      <c r="E14" s="14"/>
      <c r="F14" s="13" t="s">
        <v>66</v>
      </c>
      <c r="G14" s="13" t="e">
        <f>IF(AND(A10="NF",Model!#REF!&gt;0),D10-D83,"N.A.")</f>
        <v>#REF!</v>
      </c>
      <c r="H14" s="14"/>
      <c r="I14" s="14"/>
      <c r="J14" s="13">
        <f>IF(OR(Model!B20&gt;7,Model!B20&lt;0.5),3.433,Model!B20)</f>
        <v>3.4329999999999998</v>
      </c>
      <c r="K14" s="13">
        <f>IF(OR(Model!C20&gt;0.4,Model!C20&lt;0.05),0.2550503,Model!C20)</f>
        <v>0.25505030000000001</v>
      </c>
      <c r="L14" s="13">
        <f>IF(OR(Model!D20&gt;5,Model!D20&lt;0.05),2.2251955,Model!D20)</f>
        <v>2.2251954999999999</v>
      </c>
      <c r="M14" s="13">
        <f>IF(OR(Model!E20&gt;3800,Model!E20&lt;0.02),1979.0503,Model!E20)</f>
        <v>1979.0503000000001</v>
      </c>
      <c r="N14" s="13">
        <f>IF(OR(Model!F20&gt;100,Model!F20&lt;0.02),44.390782,Model!F20)</f>
        <v>44.390782000000002</v>
      </c>
      <c r="O14" s="13">
        <f>IF(OR(Model!G20&gt;6,Model!G20&lt;0.02),1.74888827,Model!G20)</f>
        <v>1.7488882699999999</v>
      </c>
      <c r="P14" s="13">
        <f>IF(OR(Model!H20&gt;0.6,Model!H20&lt;0.02),0.3561162,Model!H20)</f>
        <v>0.35611619999999999</v>
      </c>
      <c r="Q14" s="13">
        <f>IF(OR(Model!I20&gt;80,Model!I20&lt;0.02),39.55,Model!I20)</f>
        <v>39.549999999999997</v>
      </c>
      <c r="R14" s="13">
        <f>IF(OR(Model!J20&gt;80,Model!J20&lt;0.02),39.55,Model!J20)</f>
        <v>39.549999999999997</v>
      </c>
      <c r="S14" s="13">
        <f>IF(OR(Model!K20&gt;120,Model!K20&lt;0.02),63.9,Model!K20)</f>
        <v>63.9</v>
      </c>
      <c r="T14" s="13">
        <f>IF(OR(Model!L20&gt;11,Model!L20&lt;0.02),6.4719718,Model!L20)</f>
        <v>6.4719718000000004</v>
      </c>
      <c r="U14" s="13">
        <f t="shared" si="0"/>
        <v>0.94885144831249479</v>
      </c>
      <c r="V14" t="b">
        <f>IF(Model!B20&gt;0,'Calulations '!J14-U14)</f>
        <v>0</v>
      </c>
    </row>
    <row r="15" spans="1:22" x14ac:dyDescent="0.3">
      <c r="A15" s="18"/>
      <c r="B15" s="13" t="s">
        <v>22</v>
      </c>
      <c r="C15" s="13" t="s">
        <v>19</v>
      </c>
      <c r="D15" s="13" t="e">
        <f>IF(OR(Model!#REF!&gt;6,Model!#REF!&lt;0.02),1.74888827,Model!#REF!)</f>
        <v>#REF!</v>
      </c>
      <c r="E15" s="14"/>
      <c r="F15" s="14"/>
      <c r="G15" s="14"/>
      <c r="H15" s="14"/>
      <c r="I15" s="14"/>
      <c r="J15" s="13">
        <f>IF(OR(Model!B21&gt;7,Model!B21&lt;0.5),3.433,Model!B21)</f>
        <v>3.4329999999999998</v>
      </c>
      <c r="K15" s="13">
        <f>IF(OR(Model!C21&gt;0.4,Model!C21&lt;0.05),0.2550503,Model!C21)</f>
        <v>0.25505030000000001</v>
      </c>
      <c r="L15" s="13">
        <f>IF(OR(Model!D21&gt;5,Model!D21&lt;0.05),2.2251955,Model!D21)</f>
        <v>2.2251954999999999</v>
      </c>
      <c r="M15" s="13">
        <f>IF(OR(Model!E21&gt;3800,Model!E21&lt;0.02),1979.0503,Model!E21)</f>
        <v>1979.0503000000001</v>
      </c>
      <c r="N15" s="13">
        <f>IF(OR(Model!F21&gt;100,Model!F21&lt;0.02),44.390782,Model!F21)</f>
        <v>44.390782000000002</v>
      </c>
      <c r="O15" s="13">
        <f>IF(OR(Model!G21&gt;6,Model!G21&lt;0.02),1.74888827,Model!G21)</f>
        <v>1.7488882699999999</v>
      </c>
      <c r="P15" s="13">
        <f>IF(OR(Model!H21&gt;0.6,Model!H21&lt;0.02),0.3561162,Model!H21)</f>
        <v>0.35611619999999999</v>
      </c>
      <c r="Q15" s="13">
        <f>IF(OR(Model!I21&gt;80,Model!I21&lt;0.02),39.55,Model!I21)</f>
        <v>39.549999999999997</v>
      </c>
      <c r="R15" s="13">
        <f>IF(OR(Model!J21&gt;80,Model!J21&lt;0.02),39.55,Model!J21)</f>
        <v>39.549999999999997</v>
      </c>
      <c r="S15" s="13">
        <f>IF(OR(Model!K21&gt;120,Model!K21&lt;0.02),63.9,Model!K21)</f>
        <v>63.9</v>
      </c>
      <c r="T15" s="13">
        <f>IF(OR(Model!L21&gt;11,Model!L21&lt;0.02),6.4719718,Model!L21)</f>
        <v>6.4719718000000004</v>
      </c>
      <c r="U15" s="13">
        <f t="shared" si="0"/>
        <v>0.94885144831249479</v>
      </c>
      <c r="V15" t="b">
        <f>IF(Model!B21&gt;0,'Calulations '!J15-U15)</f>
        <v>0</v>
      </c>
    </row>
    <row r="16" spans="1:22" x14ac:dyDescent="0.3">
      <c r="A16" s="18"/>
      <c r="B16" s="13" t="s">
        <v>23</v>
      </c>
      <c r="C16" s="13" t="s">
        <v>19</v>
      </c>
      <c r="D16" s="13" t="e">
        <f>IF(OR(Model!#REF!&gt;0.6,Model!#REF!&lt;0.02),0.3561162,Model!#REF!)</f>
        <v>#REF!</v>
      </c>
      <c r="E16" s="14"/>
      <c r="F16" s="14"/>
      <c r="G16" s="14"/>
      <c r="H16" s="14"/>
      <c r="I16" s="14"/>
      <c r="J16" s="13">
        <f>IF(OR(Model!B22&gt;7,Model!B22&lt;0.5),3.433,Model!B22)</f>
        <v>3.4329999999999998</v>
      </c>
      <c r="K16" s="13">
        <f>IF(OR(Model!C22&gt;0.4,Model!C22&lt;0.05),0.2550503,Model!C22)</f>
        <v>0.25505030000000001</v>
      </c>
      <c r="L16" s="13">
        <f>IF(OR(Model!D22&gt;5,Model!D22&lt;0.05),2.2251955,Model!D22)</f>
        <v>2.2251954999999999</v>
      </c>
      <c r="M16" s="13">
        <f>IF(OR(Model!E22&gt;3800,Model!E22&lt;0.02),1979.0503,Model!E22)</f>
        <v>1979.0503000000001</v>
      </c>
      <c r="N16" s="13">
        <f>IF(OR(Model!F22&gt;100,Model!F22&lt;0.02),44.390782,Model!F22)</f>
        <v>44.390782000000002</v>
      </c>
      <c r="O16" s="13">
        <f>IF(OR(Model!G22&gt;6,Model!G22&lt;0.02),1.74888827,Model!G22)</f>
        <v>1.7488882699999999</v>
      </c>
      <c r="P16" s="13">
        <f>IF(OR(Model!H22&gt;0.6,Model!H22&lt;0.02),0.3561162,Model!H22)</f>
        <v>0.35611619999999999</v>
      </c>
      <c r="Q16" s="13">
        <f>IF(OR(Model!I22&gt;80,Model!I22&lt;0.02),39.55,Model!I22)</f>
        <v>39.549999999999997</v>
      </c>
      <c r="R16" s="13">
        <f>IF(OR(Model!J22&gt;80,Model!J22&lt;0.02),39.55,Model!J22)</f>
        <v>39.549999999999997</v>
      </c>
      <c r="S16" s="13">
        <f>IF(OR(Model!K22&gt;120,Model!K22&lt;0.02),63.9,Model!K22)</f>
        <v>63.9</v>
      </c>
      <c r="T16" s="13">
        <f>IF(OR(Model!L22&gt;11,Model!L22&lt;0.02),6.4719718,Model!L22)</f>
        <v>6.4719718000000004</v>
      </c>
      <c r="U16" s="13">
        <f t="shared" si="0"/>
        <v>0.94885144831249479</v>
      </c>
      <c r="V16" t="b">
        <f>IF(Model!B22&gt;0,'Calulations '!J16-U16)</f>
        <v>0</v>
      </c>
    </row>
    <row r="17" spans="1:22" x14ac:dyDescent="0.3">
      <c r="A17" s="18"/>
      <c r="B17" s="13" t="s">
        <v>24</v>
      </c>
      <c r="C17" s="13" t="s">
        <v>28</v>
      </c>
      <c r="D17" s="13" t="e">
        <f>IF(OR(Model!#REF!&gt;80,Model!#REF!&lt;0.02),39.55,Model!#REF!)</f>
        <v>#REF!</v>
      </c>
      <c r="E17" s="14"/>
      <c r="F17" s="14"/>
      <c r="G17" s="14"/>
      <c r="H17" s="14"/>
      <c r="I17" s="14"/>
      <c r="J17" s="13">
        <f>IF(OR(Model!B23&gt;7,Model!B23&lt;0.5),3.433,Model!B23)</f>
        <v>3.4329999999999998</v>
      </c>
      <c r="K17" s="13">
        <f>IF(OR(Model!C23&gt;0.4,Model!C23&lt;0.05),0.2550503,Model!C23)</f>
        <v>0.25505030000000001</v>
      </c>
      <c r="L17" s="13">
        <f>IF(OR(Model!D23&gt;5,Model!D23&lt;0.05),2.2251955,Model!D23)</f>
        <v>2.2251954999999999</v>
      </c>
      <c r="M17" s="13">
        <f>IF(OR(Model!E23&gt;3800,Model!E23&lt;0.02),1979.0503,Model!E23)</f>
        <v>1979.0503000000001</v>
      </c>
      <c r="N17" s="13">
        <f>IF(OR(Model!F23&gt;100,Model!F23&lt;0.02),44.390782,Model!F23)</f>
        <v>44.390782000000002</v>
      </c>
      <c r="O17" s="13">
        <f>IF(OR(Model!G23&gt;6,Model!G23&lt;0.02),1.74888827,Model!G23)</f>
        <v>1.7488882699999999</v>
      </c>
      <c r="P17" s="13">
        <f>IF(OR(Model!H23&gt;0.6,Model!H23&lt;0.02),0.3561162,Model!H23)</f>
        <v>0.35611619999999999</v>
      </c>
      <c r="Q17" s="13">
        <f>IF(OR(Model!I23&gt;80,Model!I23&lt;0.02),39.55,Model!I23)</f>
        <v>39.549999999999997</v>
      </c>
      <c r="R17" s="13">
        <f>IF(OR(Model!J23&gt;80,Model!J23&lt;0.02),39.55,Model!J23)</f>
        <v>39.549999999999997</v>
      </c>
      <c r="S17" s="13">
        <f>IF(OR(Model!K23&gt;120,Model!K23&lt;0.02),63.9,Model!K23)</f>
        <v>63.9</v>
      </c>
      <c r="T17" s="13">
        <f>IF(OR(Model!L23&gt;11,Model!L23&lt;0.02),6.4719718,Model!L23)</f>
        <v>6.4719718000000004</v>
      </c>
      <c r="U17" s="13">
        <f t="shared" si="0"/>
        <v>0.94885144831249479</v>
      </c>
      <c r="V17" t="b">
        <f>IF(Model!B23&gt;0,'Calulations '!J17-U17)</f>
        <v>0</v>
      </c>
    </row>
    <row r="18" spans="1:22" x14ac:dyDescent="0.3">
      <c r="A18" s="18"/>
      <c r="B18" s="13" t="s">
        <v>25</v>
      </c>
      <c r="C18" s="13" t="s">
        <v>28</v>
      </c>
      <c r="D18" s="13" t="e">
        <f>IF(OR(Model!#REF!&gt;80,Model!#REF!&lt;0.02),39.55,Model!#REF!)</f>
        <v>#REF!</v>
      </c>
      <c r="E18" s="14"/>
      <c r="F18" s="14"/>
      <c r="G18" s="14"/>
      <c r="H18" s="14"/>
      <c r="I18" s="14"/>
      <c r="J18" s="13">
        <f>IF(OR(Model!B24&gt;7,Model!B24&lt;0.5),3.433,Model!B24)</f>
        <v>3.4329999999999998</v>
      </c>
      <c r="K18" s="13">
        <f>IF(OR(Model!C24&gt;0.4,Model!C24&lt;0.05),0.2550503,Model!C24)</f>
        <v>0.25505030000000001</v>
      </c>
      <c r="L18" s="13">
        <f>IF(OR(Model!D24&gt;5,Model!D24&lt;0.05),2.2251955,Model!D24)</f>
        <v>2.2251954999999999</v>
      </c>
      <c r="M18" s="13">
        <f>IF(OR(Model!E24&gt;3800,Model!E24&lt;0.02),1979.0503,Model!E24)</f>
        <v>1979.0503000000001</v>
      </c>
      <c r="N18" s="13">
        <f>IF(OR(Model!F24&gt;100,Model!F24&lt;0.02),44.390782,Model!F24)</f>
        <v>44.390782000000002</v>
      </c>
      <c r="O18" s="13">
        <f>IF(OR(Model!G24&gt;6,Model!G24&lt;0.02),1.74888827,Model!G24)</f>
        <v>1.7488882699999999</v>
      </c>
      <c r="P18" s="13">
        <f>IF(OR(Model!H24&gt;0.6,Model!H24&lt;0.02),0.3561162,Model!H24)</f>
        <v>0.35611619999999999</v>
      </c>
      <c r="Q18" s="13">
        <f>IF(OR(Model!I24&gt;80,Model!I24&lt;0.02),39.55,Model!I24)</f>
        <v>39.549999999999997</v>
      </c>
      <c r="R18" s="13">
        <f>IF(OR(Model!J24&gt;80,Model!J24&lt;0.02),39.55,Model!J24)</f>
        <v>39.549999999999997</v>
      </c>
      <c r="S18" s="13">
        <f>IF(OR(Model!K24&gt;120,Model!K24&lt;0.02),63.9,Model!K24)</f>
        <v>63.9</v>
      </c>
      <c r="T18" s="13">
        <f>IF(OR(Model!L24&gt;11,Model!L24&lt;0.02),6.4719718,Model!L24)</f>
        <v>6.4719718000000004</v>
      </c>
      <c r="U18" s="13">
        <f t="shared" si="0"/>
        <v>0.94885144831249479</v>
      </c>
      <c r="V18" t="b">
        <f>IF(Model!B24&gt;0,'Calulations '!J18-U18)</f>
        <v>0</v>
      </c>
    </row>
    <row r="19" spans="1:22" x14ac:dyDescent="0.3">
      <c r="A19" s="18"/>
      <c r="B19" s="13" t="s">
        <v>26</v>
      </c>
      <c r="C19" s="13" t="s">
        <v>28</v>
      </c>
      <c r="D19" s="13" t="e">
        <f>IF(OR(Model!#REF!&gt;120,Model!#REF!&lt;0.02),63.9,Model!#REF!)</f>
        <v>#REF!</v>
      </c>
      <c r="E19" s="14"/>
      <c r="F19" s="14"/>
      <c r="G19" s="14"/>
      <c r="H19" s="14"/>
      <c r="I19" s="14"/>
      <c r="J19" s="13">
        <f>IF(OR(Model!B25&gt;7,Model!B25&lt;0.5),3.433,Model!B25)</f>
        <v>3.4329999999999998</v>
      </c>
      <c r="K19" s="13">
        <f>IF(OR(Model!C25&gt;0.4,Model!C25&lt;0.05),0.2550503,Model!C25)</f>
        <v>0.25505030000000001</v>
      </c>
      <c r="L19" s="13">
        <f>IF(OR(Model!D25&gt;5,Model!D25&lt;0.05),2.2251955,Model!D25)</f>
        <v>2.2251954999999999</v>
      </c>
      <c r="M19" s="13">
        <f>IF(OR(Model!E25&gt;3800,Model!E25&lt;0.02),1979.0503,Model!E25)</f>
        <v>1979.0503000000001</v>
      </c>
      <c r="N19" s="13">
        <f>IF(OR(Model!F25&gt;100,Model!F25&lt;0.02),44.390782,Model!F25)</f>
        <v>44.390782000000002</v>
      </c>
      <c r="O19" s="13">
        <f>IF(OR(Model!G25&gt;6,Model!G25&lt;0.02),1.74888827,Model!G25)</f>
        <v>1.7488882699999999</v>
      </c>
      <c r="P19" s="13">
        <f>IF(OR(Model!H25&gt;0.6,Model!H25&lt;0.02),0.3561162,Model!H25)</f>
        <v>0.35611619999999999</v>
      </c>
      <c r="Q19" s="13">
        <f>IF(OR(Model!I25&gt;80,Model!I25&lt;0.02),39.55,Model!I25)</f>
        <v>39.549999999999997</v>
      </c>
      <c r="R19" s="13">
        <f>IF(OR(Model!J25&gt;80,Model!J25&lt;0.02),39.55,Model!J25)</f>
        <v>39.549999999999997</v>
      </c>
      <c r="S19" s="13">
        <f>IF(OR(Model!K25&gt;120,Model!K25&lt;0.02),63.9,Model!K25)</f>
        <v>63.9</v>
      </c>
      <c r="T19" s="13">
        <f>IF(OR(Model!L25&gt;11,Model!L25&lt;0.02),6.4719718,Model!L25)</f>
        <v>6.4719718000000004</v>
      </c>
      <c r="U19" s="13">
        <f t="shared" si="0"/>
        <v>0.94885144831249479</v>
      </c>
      <c r="V19" t="b">
        <f>IF(Model!B25&gt;0,'Calulations '!J19-U19)</f>
        <v>0</v>
      </c>
    </row>
    <row r="20" spans="1:22" x14ac:dyDescent="0.3">
      <c r="A20" s="18"/>
      <c r="B20" s="13" t="s">
        <v>27</v>
      </c>
      <c r="C20" s="13" t="s">
        <v>28</v>
      </c>
      <c r="D20" s="13" t="e">
        <f>IF(OR(Model!#REF!&gt;11,Model!#REF!&lt;0.02),6.4719718,Model!#REF!)</f>
        <v>#REF!</v>
      </c>
      <c r="E20" s="14"/>
      <c r="F20" s="14"/>
      <c r="G20" s="14"/>
      <c r="H20" s="14"/>
      <c r="I20" s="14"/>
      <c r="J20" s="13">
        <f>IF(OR(Model!B26&gt;7,Model!B26&lt;0.5),3.433,Model!B26)</f>
        <v>3.4329999999999998</v>
      </c>
      <c r="K20" s="13">
        <f>IF(OR(Model!C26&gt;0.4,Model!C26&lt;0.05),0.2550503,Model!C26)</f>
        <v>0.25505030000000001</v>
      </c>
      <c r="L20" s="13">
        <f>IF(OR(Model!D26&gt;5,Model!D26&lt;0.05),2.2251955,Model!D26)</f>
        <v>2.2251954999999999</v>
      </c>
      <c r="M20" s="13">
        <f>IF(OR(Model!E26&gt;3800,Model!E26&lt;0.02),1979.0503,Model!E26)</f>
        <v>1979.0503000000001</v>
      </c>
      <c r="N20" s="13">
        <f>IF(OR(Model!F26&gt;100,Model!F26&lt;0.02),44.390782,Model!F26)</f>
        <v>44.390782000000002</v>
      </c>
      <c r="O20" s="13">
        <f>IF(OR(Model!G26&gt;6,Model!G26&lt;0.02),1.74888827,Model!G26)</f>
        <v>1.7488882699999999</v>
      </c>
      <c r="P20" s="13">
        <f>IF(OR(Model!H26&gt;0.6,Model!H26&lt;0.02),0.3561162,Model!H26)</f>
        <v>0.35611619999999999</v>
      </c>
      <c r="Q20" s="13">
        <f>IF(OR(Model!I26&gt;80,Model!I26&lt;0.02),39.55,Model!I26)</f>
        <v>39.549999999999997</v>
      </c>
      <c r="R20" s="13">
        <f>IF(OR(Model!J26&gt;80,Model!J26&lt;0.02),39.55,Model!J26)</f>
        <v>39.549999999999997</v>
      </c>
      <c r="S20" s="13">
        <f>IF(OR(Model!K26&gt;120,Model!K26&lt;0.02),63.9,Model!K26)</f>
        <v>63.9</v>
      </c>
      <c r="T20" s="13">
        <f>IF(OR(Model!L26&gt;11,Model!L26&lt;0.02),6.4719718,Model!L26)</f>
        <v>6.4719718000000004</v>
      </c>
      <c r="U20" s="13">
        <f t="shared" si="0"/>
        <v>0.94885144831249479</v>
      </c>
      <c r="V20" t="b">
        <f>IF(Model!B26&gt;0,'Calulations '!J20-U20)</f>
        <v>0</v>
      </c>
    </row>
    <row r="21" spans="1:22" x14ac:dyDescent="0.3">
      <c r="A21" s="14"/>
      <c r="B21" s="14"/>
      <c r="C21" s="14"/>
      <c r="D21" s="14"/>
      <c r="E21" s="14"/>
      <c r="F21" s="14"/>
      <c r="G21" s="14"/>
      <c r="H21" s="14"/>
      <c r="I21" s="14"/>
      <c r="J21" s="13">
        <f>IF(OR(Model!B27&gt;7,Model!B27&lt;0.5),3.433,Model!B27)</f>
        <v>3.4329999999999998</v>
      </c>
      <c r="K21" s="13">
        <f>IF(OR(Model!C27&gt;0.4,Model!C27&lt;0.05),0.2550503,Model!C27)</f>
        <v>0.25505030000000001</v>
      </c>
      <c r="L21" s="13">
        <f>IF(OR(Model!D27&gt;5,Model!D27&lt;0.05),2.2251955,Model!D27)</f>
        <v>2.2251954999999999</v>
      </c>
      <c r="M21" s="13">
        <f>IF(OR(Model!E27&gt;3800,Model!E27&lt;0.02),1979.0503,Model!E27)</f>
        <v>1979.0503000000001</v>
      </c>
      <c r="N21" s="13">
        <f>IF(OR(Model!F27&gt;100,Model!F27&lt;0.02),44.390782,Model!F27)</f>
        <v>44.390782000000002</v>
      </c>
      <c r="O21" s="13">
        <f>IF(OR(Model!G27&gt;6,Model!G27&lt;0.02),1.74888827,Model!G27)</f>
        <v>1.7488882699999999</v>
      </c>
      <c r="P21" s="13">
        <f>IF(OR(Model!H27&gt;0.6,Model!H27&lt;0.02),0.3561162,Model!H27)</f>
        <v>0.35611619999999999</v>
      </c>
      <c r="Q21" s="13">
        <f>IF(OR(Model!I27&gt;80,Model!I27&lt;0.02),39.55,Model!I27)</f>
        <v>39.549999999999997</v>
      </c>
      <c r="R21" s="13">
        <f>IF(OR(Model!J27&gt;80,Model!J27&lt;0.02),39.55,Model!J27)</f>
        <v>39.549999999999997</v>
      </c>
      <c r="S21" s="13">
        <f>IF(OR(Model!K27&gt;120,Model!K27&lt;0.02),63.9,Model!K27)</f>
        <v>63.9</v>
      </c>
      <c r="T21" s="13">
        <f>IF(OR(Model!L27&gt;11,Model!L27&lt;0.02),6.4719718,Model!L27)</f>
        <v>6.4719718000000004</v>
      </c>
      <c r="U21" s="13">
        <f t="shared" si="0"/>
        <v>0.94885144831249479</v>
      </c>
      <c r="V21" t="b">
        <f>IF(Model!B27&gt;0,'Calulations '!J21-U21)</f>
        <v>0</v>
      </c>
    </row>
    <row r="22" spans="1:22" x14ac:dyDescent="0.3">
      <c r="A22" s="14"/>
      <c r="B22" s="14"/>
      <c r="C22" s="14"/>
      <c r="D22" s="14"/>
      <c r="E22" s="14"/>
      <c r="F22" s="14"/>
      <c r="G22" s="14"/>
      <c r="H22" s="14"/>
      <c r="I22" s="14"/>
      <c r="J22" s="13">
        <f>IF(OR(Model!B28&gt;7,Model!B28&lt;0.5),3.433,Model!B28)</f>
        <v>3.4329999999999998</v>
      </c>
      <c r="K22" s="13">
        <f>IF(OR(Model!C28&gt;0.4,Model!C28&lt;0.05),0.2550503,Model!C28)</f>
        <v>0.25505030000000001</v>
      </c>
      <c r="L22" s="13">
        <f>IF(OR(Model!D28&gt;5,Model!D28&lt;0.05),2.2251955,Model!D28)</f>
        <v>2.2251954999999999</v>
      </c>
      <c r="M22" s="13">
        <f>IF(OR(Model!E28&gt;3800,Model!E28&lt;0.02),1979.0503,Model!E28)</f>
        <v>1979.0503000000001</v>
      </c>
      <c r="N22" s="13">
        <f>IF(OR(Model!F28&gt;100,Model!F28&lt;0.02),44.390782,Model!F28)</f>
        <v>44.390782000000002</v>
      </c>
      <c r="O22" s="13">
        <f>IF(OR(Model!G28&gt;6,Model!G28&lt;0.02),1.74888827,Model!G28)</f>
        <v>1.7488882699999999</v>
      </c>
      <c r="P22" s="13">
        <f>IF(OR(Model!H28&gt;0.6,Model!H28&lt;0.02),0.3561162,Model!H28)</f>
        <v>0.35611619999999999</v>
      </c>
      <c r="Q22" s="13">
        <f>IF(OR(Model!I28&gt;80,Model!I28&lt;0.02),39.55,Model!I28)</f>
        <v>39.549999999999997</v>
      </c>
      <c r="R22" s="13">
        <f>IF(OR(Model!J28&gt;80,Model!J28&lt;0.02),39.55,Model!J28)</f>
        <v>39.549999999999997</v>
      </c>
      <c r="S22" s="13">
        <f>IF(OR(Model!K28&gt;120,Model!K28&lt;0.02),63.9,Model!K28)</f>
        <v>63.9</v>
      </c>
      <c r="T22" s="13">
        <f>IF(OR(Model!L28&gt;11,Model!L28&lt;0.02),6.4719718,Model!L28)</f>
        <v>6.4719718000000004</v>
      </c>
      <c r="U22" s="13">
        <f t="shared" si="0"/>
        <v>0.94885144831249479</v>
      </c>
      <c r="V22" t="b">
        <f>IF(Model!B28&gt;0,'Calulations '!J22-U22)</f>
        <v>0</v>
      </c>
    </row>
    <row r="23" spans="1:22" x14ac:dyDescent="0.3">
      <c r="A23" s="14"/>
      <c r="B23" s="14"/>
      <c r="C23" s="14"/>
      <c r="D23" s="14"/>
      <c r="E23" s="14"/>
      <c r="F23" s="14"/>
      <c r="G23" s="14"/>
      <c r="H23" s="14"/>
      <c r="I23" s="14"/>
      <c r="J23" s="13">
        <f>IF(OR(Model!B29&gt;7,Model!B29&lt;0.5),3.433,Model!B29)</f>
        <v>3.4329999999999998</v>
      </c>
      <c r="K23" s="13">
        <f>IF(OR(Model!C29&gt;0.4,Model!C29&lt;0.05),0.2550503,Model!C29)</f>
        <v>0.25505030000000001</v>
      </c>
      <c r="L23" s="13">
        <f>IF(OR(Model!D29&gt;5,Model!D29&lt;0.05),2.2251955,Model!D29)</f>
        <v>2.2251954999999999</v>
      </c>
      <c r="M23" s="13">
        <f>IF(OR(Model!E29&gt;3800,Model!E29&lt;0.02),1979.0503,Model!E29)</f>
        <v>1979.0503000000001</v>
      </c>
      <c r="N23" s="13">
        <f>IF(OR(Model!F29&gt;100,Model!F29&lt;0.02),44.390782,Model!F29)</f>
        <v>44.390782000000002</v>
      </c>
      <c r="O23" s="13">
        <f>IF(OR(Model!G29&gt;6,Model!G29&lt;0.02),1.74888827,Model!G29)</f>
        <v>1.7488882699999999</v>
      </c>
      <c r="P23" s="13">
        <f>IF(OR(Model!H29&gt;0.6,Model!H29&lt;0.02),0.3561162,Model!H29)</f>
        <v>0.35611619999999999</v>
      </c>
      <c r="Q23" s="13">
        <f>IF(OR(Model!I29&gt;80,Model!I29&lt;0.02),39.55,Model!I29)</f>
        <v>39.549999999999997</v>
      </c>
      <c r="R23" s="13">
        <f>IF(OR(Model!J29&gt;80,Model!J29&lt;0.02),39.55,Model!J29)</f>
        <v>39.549999999999997</v>
      </c>
      <c r="S23" s="13">
        <f>IF(OR(Model!K29&gt;120,Model!K29&lt;0.02),63.9,Model!K29)</f>
        <v>63.9</v>
      </c>
      <c r="T23" s="13">
        <f>IF(OR(Model!L29&gt;11,Model!L29&lt;0.02),6.4719718,Model!L29)</f>
        <v>6.4719718000000004</v>
      </c>
      <c r="U23" s="13">
        <f t="shared" si="0"/>
        <v>0.94885144831249479</v>
      </c>
      <c r="V23" t="b">
        <f>IF(Model!B29&gt;0,'Calulations '!J23-U23)</f>
        <v>0</v>
      </c>
    </row>
    <row r="24" spans="1:22" x14ac:dyDescent="0.3">
      <c r="A24" s="14"/>
      <c r="B24" s="14"/>
      <c r="C24" s="14"/>
      <c r="D24" s="14"/>
      <c r="E24" s="14"/>
      <c r="F24" s="14"/>
      <c r="G24" s="14"/>
      <c r="H24" s="14"/>
      <c r="I24" s="14"/>
      <c r="J24" s="13">
        <f>IF(OR(Model!B30&gt;7,Model!B30&lt;0.5),3.433,Model!B30)</f>
        <v>3.4329999999999998</v>
      </c>
      <c r="K24" s="13">
        <f>IF(OR(Model!C30&gt;0.4,Model!C30&lt;0.05),0.2550503,Model!C30)</f>
        <v>0.25505030000000001</v>
      </c>
      <c r="L24" s="13">
        <f>IF(OR(Model!D30&gt;5,Model!D30&lt;0.05),2.2251955,Model!D30)</f>
        <v>2.2251954999999999</v>
      </c>
      <c r="M24" s="13">
        <f>IF(OR(Model!E30&gt;3800,Model!E30&lt;0.02),1979.0503,Model!E30)</f>
        <v>1979.0503000000001</v>
      </c>
      <c r="N24" s="13">
        <f>IF(OR(Model!F30&gt;100,Model!F30&lt;0.02),44.390782,Model!F30)</f>
        <v>44.390782000000002</v>
      </c>
      <c r="O24" s="13">
        <f>IF(OR(Model!G30&gt;6,Model!G30&lt;0.02),1.74888827,Model!G30)</f>
        <v>1.7488882699999999</v>
      </c>
      <c r="P24" s="13">
        <f>IF(OR(Model!H30&gt;0.6,Model!H30&lt;0.02),0.3561162,Model!H30)</f>
        <v>0.35611619999999999</v>
      </c>
      <c r="Q24" s="13">
        <f>IF(OR(Model!I30&gt;80,Model!I30&lt;0.02),39.55,Model!I30)</f>
        <v>39.549999999999997</v>
      </c>
      <c r="R24" s="13">
        <f>IF(OR(Model!J30&gt;80,Model!J30&lt;0.02),39.55,Model!J30)</f>
        <v>39.549999999999997</v>
      </c>
      <c r="S24" s="13">
        <f>IF(OR(Model!K30&gt;120,Model!K30&lt;0.02),63.9,Model!K30)</f>
        <v>63.9</v>
      </c>
      <c r="T24" s="13">
        <f>IF(OR(Model!L30&gt;11,Model!L30&lt;0.02),6.4719718,Model!L30)</f>
        <v>6.4719718000000004</v>
      </c>
      <c r="U24" s="13">
        <f t="shared" si="0"/>
        <v>0.94885144831249479</v>
      </c>
      <c r="V24" t="b">
        <f>IF(Model!B30&gt;0,'Calulations '!J24-U24)</f>
        <v>0</v>
      </c>
    </row>
    <row r="25" spans="1:22" x14ac:dyDescent="0.3">
      <c r="A25" s="14"/>
      <c r="B25" s="14"/>
      <c r="C25" s="14"/>
      <c r="D25" s="14"/>
      <c r="E25" s="14"/>
      <c r="F25" s="14"/>
      <c r="G25" s="14"/>
      <c r="H25" s="14"/>
      <c r="I25" s="14"/>
      <c r="J25" s="13">
        <f>IF(OR(Model!B31&gt;7,Model!B31&lt;0.5),3.433,Model!B31)</f>
        <v>3.4329999999999998</v>
      </c>
      <c r="K25" s="13">
        <f>IF(OR(Model!C31&gt;0.4,Model!C31&lt;0.05),0.2550503,Model!C31)</f>
        <v>0.25505030000000001</v>
      </c>
      <c r="L25" s="13">
        <f>IF(OR(Model!D31&gt;5,Model!D31&lt;0.05),2.2251955,Model!D31)</f>
        <v>2.2251954999999999</v>
      </c>
      <c r="M25" s="13">
        <f>IF(OR(Model!E31&gt;3800,Model!E31&lt;0.02),1979.0503,Model!E31)</f>
        <v>1979.0503000000001</v>
      </c>
      <c r="N25" s="13">
        <f>IF(OR(Model!F31&gt;100,Model!F31&lt;0.02),44.390782,Model!F31)</f>
        <v>44.390782000000002</v>
      </c>
      <c r="O25" s="13">
        <f>IF(OR(Model!G31&gt;6,Model!G31&lt;0.02),1.74888827,Model!G31)</f>
        <v>1.7488882699999999</v>
      </c>
      <c r="P25" s="13">
        <f>IF(OR(Model!H31&gt;0.6,Model!H31&lt;0.02),0.3561162,Model!H31)</f>
        <v>0.35611619999999999</v>
      </c>
      <c r="Q25" s="13">
        <f>IF(OR(Model!I31&gt;80,Model!I31&lt;0.02),39.55,Model!I31)</f>
        <v>39.549999999999997</v>
      </c>
      <c r="R25" s="13">
        <f>IF(OR(Model!J31&gt;80,Model!J31&lt;0.02),39.55,Model!J31)</f>
        <v>39.549999999999997</v>
      </c>
      <c r="S25" s="13">
        <f>IF(OR(Model!K31&gt;120,Model!K31&lt;0.02),63.9,Model!K31)</f>
        <v>63.9</v>
      </c>
      <c r="T25" s="13">
        <f>IF(OR(Model!L31&gt;11,Model!L31&lt;0.02),6.4719718,Model!L31)</f>
        <v>6.4719718000000004</v>
      </c>
      <c r="U25" s="13">
        <f t="shared" si="0"/>
        <v>0.94885144831249479</v>
      </c>
      <c r="V25" t="b">
        <f>IF(Model!B31&gt;0,'Calulations '!J25-U25)</f>
        <v>0</v>
      </c>
    </row>
    <row r="26" spans="1:22" x14ac:dyDescent="0.3">
      <c r="A26" s="14"/>
      <c r="B26" s="14"/>
      <c r="C26" s="14"/>
      <c r="D26" s="14"/>
      <c r="E26" s="14"/>
      <c r="F26" s="14"/>
      <c r="G26" s="14"/>
      <c r="H26" s="14"/>
      <c r="I26" s="14"/>
      <c r="J26" s="13">
        <f>IF(OR(Model!B32&gt;7,Model!B32&lt;0.5),3.433,Model!B32)</f>
        <v>3.4329999999999998</v>
      </c>
      <c r="K26" s="13">
        <f>IF(OR(Model!C32&gt;0.4,Model!C32&lt;0.05),0.2550503,Model!C32)</f>
        <v>0.25505030000000001</v>
      </c>
      <c r="L26" s="13">
        <f>IF(OR(Model!D32&gt;5,Model!D32&lt;0.05),2.2251955,Model!D32)</f>
        <v>2.2251954999999999</v>
      </c>
      <c r="M26" s="13">
        <f>IF(OR(Model!E32&gt;3800,Model!E32&lt;0.02),1979.0503,Model!E32)</f>
        <v>1979.0503000000001</v>
      </c>
      <c r="N26" s="13">
        <f>IF(OR(Model!F32&gt;100,Model!F32&lt;0.02),44.390782,Model!F32)</f>
        <v>44.390782000000002</v>
      </c>
      <c r="O26" s="13">
        <f>IF(OR(Model!G32&gt;6,Model!G32&lt;0.02),1.74888827,Model!G32)</f>
        <v>1.7488882699999999</v>
      </c>
      <c r="P26" s="13">
        <f>IF(OR(Model!H32&gt;0.6,Model!H32&lt;0.02),0.3561162,Model!H32)</f>
        <v>0.35611619999999999</v>
      </c>
      <c r="Q26" s="13">
        <f>IF(OR(Model!I32&gt;80,Model!I32&lt;0.02),39.55,Model!I32)</f>
        <v>39.549999999999997</v>
      </c>
      <c r="R26" s="13">
        <f>IF(OR(Model!J32&gt;80,Model!J32&lt;0.02),39.55,Model!J32)</f>
        <v>39.549999999999997</v>
      </c>
      <c r="S26" s="13">
        <f>IF(OR(Model!K32&gt;120,Model!K32&lt;0.02),63.9,Model!K32)</f>
        <v>63.9</v>
      </c>
      <c r="T26" s="13">
        <f>IF(OR(Model!L32&gt;11,Model!L32&lt;0.02),6.4719718,Model!L32)</f>
        <v>6.4719718000000004</v>
      </c>
      <c r="U26" s="13">
        <f t="shared" si="0"/>
        <v>0.94885144831249479</v>
      </c>
      <c r="V26" t="b">
        <f>IF(Model!B32&gt;0,'Calulations '!J26-U26)</f>
        <v>0</v>
      </c>
    </row>
    <row r="27" spans="1:22" x14ac:dyDescent="0.3">
      <c r="A27" s="13" t="s">
        <v>34</v>
      </c>
      <c r="B27" s="13" t="s">
        <v>31</v>
      </c>
      <c r="C27" s="13"/>
      <c r="D27" s="18"/>
      <c r="E27" s="13" t="s">
        <v>34</v>
      </c>
      <c r="F27" s="13" t="s">
        <v>32</v>
      </c>
      <c r="G27" s="14"/>
      <c r="H27" s="14"/>
      <c r="I27" s="14"/>
      <c r="J27" s="13">
        <f>IF(OR(Model!B33&gt;7,Model!B33&lt;0.5),3.433,Model!B33)</f>
        <v>3.4329999999999998</v>
      </c>
      <c r="K27" s="13">
        <f>IF(OR(Model!C33&gt;0.4,Model!C33&lt;0.05),0.2550503,Model!C33)</f>
        <v>0.25505030000000001</v>
      </c>
      <c r="L27" s="13">
        <f>IF(OR(Model!D33&gt;5,Model!D33&lt;0.05),2.2251955,Model!D33)</f>
        <v>2.2251954999999999</v>
      </c>
      <c r="M27" s="13">
        <f>IF(OR(Model!E33&gt;3800,Model!E33&lt;0.02),1979.0503,Model!E33)</f>
        <v>1979.0503000000001</v>
      </c>
      <c r="N27" s="13">
        <f>IF(OR(Model!F33&gt;100,Model!F33&lt;0.02),44.390782,Model!F33)</f>
        <v>44.390782000000002</v>
      </c>
      <c r="O27" s="13">
        <f>IF(OR(Model!G33&gt;6,Model!G33&lt;0.02),1.74888827,Model!G33)</f>
        <v>1.7488882699999999</v>
      </c>
      <c r="P27" s="13">
        <f>IF(OR(Model!H33&gt;0.6,Model!H33&lt;0.02),0.3561162,Model!H33)</f>
        <v>0.35611619999999999</v>
      </c>
      <c r="Q27" s="13">
        <f>IF(OR(Model!I33&gt;80,Model!I33&lt;0.02),39.55,Model!I33)</f>
        <v>39.549999999999997</v>
      </c>
      <c r="R27" s="13">
        <f>IF(OR(Model!J33&gt;80,Model!J33&lt;0.02),39.55,Model!J33)</f>
        <v>39.549999999999997</v>
      </c>
      <c r="S27" s="13">
        <f>IF(OR(Model!K33&gt;120,Model!K33&lt;0.02),63.9,Model!K33)</f>
        <v>63.9</v>
      </c>
      <c r="T27" s="13">
        <f>IF(OR(Model!L33&gt;11,Model!L33&lt;0.02),6.4719718,Model!L33)</f>
        <v>6.4719718000000004</v>
      </c>
      <c r="U27" s="13">
        <f t="shared" si="0"/>
        <v>0.94885144831249479</v>
      </c>
      <c r="V27" t="b">
        <f>IF(Model!B33&gt;0,'Calulations '!J27-U27)</f>
        <v>0</v>
      </c>
    </row>
    <row r="28" spans="1:22" x14ac:dyDescent="0.3">
      <c r="A28" s="19" t="s">
        <v>0</v>
      </c>
      <c r="B28" s="19">
        <v>2.48584698369879</v>
      </c>
      <c r="C28" s="13"/>
      <c r="D28" s="18"/>
      <c r="E28" s="13" t="s">
        <v>35</v>
      </c>
      <c r="F28" s="13">
        <v>0.96789020000000003</v>
      </c>
      <c r="G28" s="14"/>
      <c r="H28" s="14"/>
      <c r="I28" s="14"/>
      <c r="J28" s="13">
        <f>IF(OR(Model!B34&gt;7,Model!B34&lt;0.5),3.433,Model!B34)</f>
        <v>3.4329999999999998</v>
      </c>
      <c r="K28" s="13">
        <f>IF(OR(Model!C34&gt;0.4,Model!C34&lt;0.05),0.2550503,Model!C34)</f>
        <v>0.25505030000000001</v>
      </c>
      <c r="L28" s="13">
        <f>IF(OR(Model!D34&gt;5,Model!D34&lt;0.05),2.2251955,Model!D34)</f>
        <v>2.2251954999999999</v>
      </c>
      <c r="M28" s="13">
        <f>IF(OR(Model!E34&gt;3800,Model!E34&lt;0.02),1979.0503,Model!E34)</f>
        <v>1979.0503000000001</v>
      </c>
      <c r="N28" s="13">
        <f>IF(OR(Model!F34&gt;100,Model!F34&lt;0.02),44.390782,Model!F34)</f>
        <v>44.390782000000002</v>
      </c>
      <c r="O28" s="13">
        <f>IF(OR(Model!G34&gt;6,Model!G34&lt;0.02),1.74888827,Model!G34)</f>
        <v>1.7488882699999999</v>
      </c>
      <c r="P28" s="13">
        <f>IF(OR(Model!H34&gt;0.6,Model!H34&lt;0.02),0.3561162,Model!H34)</f>
        <v>0.35611619999999999</v>
      </c>
      <c r="Q28" s="13">
        <f>IF(OR(Model!I34&gt;80,Model!I34&lt;0.02),39.55,Model!I34)</f>
        <v>39.549999999999997</v>
      </c>
      <c r="R28" s="13">
        <f>IF(OR(Model!J34&gt;80,Model!J34&lt;0.02),39.55,Model!J34)</f>
        <v>39.549999999999997</v>
      </c>
      <c r="S28" s="13">
        <f>IF(OR(Model!K34&gt;120,Model!K34&lt;0.02),63.9,Model!K34)</f>
        <v>63.9</v>
      </c>
      <c r="T28" s="13">
        <f>IF(OR(Model!L34&gt;11,Model!L34&lt;0.02),6.4719718,Model!L34)</f>
        <v>6.4719718000000004</v>
      </c>
      <c r="U28" s="13">
        <f t="shared" si="0"/>
        <v>0.94885144831249479</v>
      </c>
      <c r="V28" t="b">
        <f>IF(Model!B34&gt;0,'Calulations '!J28-U28)</f>
        <v>0</v>
      </c>
    </row>
    <row r="29" spans="1:22" x14ac:dyDescent="0.3">
      <c r="A29" s="19" t="s">
        <v>1</v>
      </c>
      <c r="B29" s="19">
        <v>-7.1399653904490101E-2</v>
      </c>
      <c r="C29" s="13"/>
      <c r="D29" s="18"/>
      <c r="E29" s="18"/>
      <c r="F29" s="18"/>
      <c r="G29" s="14"/>
      <c r="H29" s="14"/>
      <c r="I29" s="14"/>
      <c r="J29" s="13">
        <f>IF(OR(Model!B35&gt;7,Model!B35&lt;0.5),3.433,Model!B35)</f>
        <v>3.4329999999999998</v>
      </c>
      <c r="K29" s="13">
        <f>IF(OR(Model!C35&gt;0.4,Model!C35&lt;0.05),0.2550503,Model!C35)</f>
        <v>0.25505030000000001</v>
      </c>
      <c r="L29" s="13">
        <f>IF(OR(Model!D35&gt;5,Model!D35&lt;0.05),2.2251955,Model!D35)</f>
        <v>2.2251954999999999</v>
      </c>
      <c r="M29" s="13">
        <f>IF(OR(Model!E35&gt;3800,Model!E35&lt;0.02),1979.0503,Model!E35)</f>
        <v>1979.0503000000001</v>
      </c>
      <c r="N29" s="13">
        <f>IF(OR(Model!F35&gt;100,Model!F35&lt;0.02),44.390782,Model!F35)</f>
        <v>44.390782000000002</v>
      </c>
      <c r="O29" s="13">
        <f>IF(OR(Model!G35&gt;6,Model!G35&lt;0.02),1.74888827,Model!G35)</f>
        <v>1.7488882699999999</v>
      </c>
      <c r="P29" s="13">
        <f>IF(OR(Model!H35&gt;0.6,Model!H35&lt;0.02),0.3561162,Model!H35)</f>
        <v>0.35611619999999999</v>
      </c>
      <c r="Q29" s="13">
        <f>IF(OR(Model!I35&gt;80,Model!I35&lt;0.02),39.55,Model!I35)</f>
        <v>39.549999999999997</v>
      </c>
      <c r="R29" s="13">
        <f>IF(OR(Model!J35&gt;80,Model!J35&lt;0.02),39.55,Model!J35)</f>
        <v>39.549999999999997</v>
      </c>
      <c r="S29" s="13">
        <f>IF(OR(Model!K35&gt;120,Model!K35&lt;0.02),63.9,Model!K35)</f>
        <v>63.9</v>
      </c>
      <c r="T29" s="13">
        <f>IF(OR(Model!L35&gt;11,Model!L35&lt;0.02),6.4719718,Model!L35)</f>
        <v>6.4719718000000004</v>
      </c>
      <c r="U29" s="13">
        <f t="shared" si="0"/>
        <v>0.94885144831249479</v>
      </c>
      <c r="V29" t="b">
        <f>IF(Model!B35&gt;0,'Calulations '!J29-U29)</f>
        <v>0</v>
      </c>
    </row>
    <row r="30" spans="1:22" x14ac:dyDescent="0.3">
      <c r="A30" s="19" t="s">
        <v>2</v>
      </c>
      <c r="B30" s="19">
        <v>0.54221723089569396</v>
      </c>
      <c r="C30" s="13"/>
      <c r="D30" s="18"/>
      <c r="E30" s="13" t="s">
        <v>34</v>
      </c>
      <c r="F30" s="13" t="s">
        <v>33</v>
      </c>
      <c r="G30" s="18"/>
      <c r="H30" s="14"/>
      <c r="I30" s="14"/>
      <c r="J30" s="13">
        <f>IF(OR(Model!B36&gt;7,Model!B36&lt;0.5),3.433,Model!B36)</f>
        <v>3.4329999999999998</v>
      </c>
      <c r="K30" s="13">
        <f>IF(OR(Model!C36&gt;0.4,Model!C36&lt;0.05),0.2550503,Model!C36)</f>
        <v>0.25505030000000001</v>
      </c>
      <c r="L30" s="13">
        <f>IF(OR(Model!D36&gt;5,Model!D36&lt;0.05),2.2251955,Model!D36)</f>
        <v>2.2251954999999999</v>
      </c>
      <c r="M30" s="13">
        <f>IF(OR(Model!E36&gt;3800,Model!E36&lt;0.02),1979.0503,Model!E36)</f>
        <v>1979.0503000000001</v>
      </c>
      <c r="N30" s="13">
        <f>IF(OR(Model!F36&gt;100,Model!F36&lt;0.02),44.390782,Model!F36)</f>
        <v>44.390782000000002</v>
      </c>
      <c r="O30" s="13">
        <f>IF(OR(Model!G36&gt;6,Model!G36&lt;0.02),1.74888827,Model!G36)</f>
        <v>1.7488882699999999</v>
      </c>
      <c r="P30" s="13">
        <f>IF(OR(Model!H36&gt;0.6,Model!H36&lt;0.02),0.3561162,Model!H36)</f>
        <v>0.35611619999999999</v>
      </c>
      <c r="Q30" s="13">
        <f>IF(OR(Model!I36&gt;80,Model!I36&lt;0.02),39.55,Model!I36)</f>
        <v>39.549999999999997</v>
      </c>
      <c r="R30" s="13">
        <f>IF(OR(Model!J36&gt;80,Model!J36&lt;0.02),39.55,Model!J36)</f>
        <v>39.549999999999997</v>
      </c>
      <c r="S30" s="13">
        <f>IF(OR(Model!K36&gt;120,Model!K36&lt;0.02),63.9,Model!K36)</f>
        <v>63.9</v>
      </c>
      <c r="T30" s="13">
        <f>IF(OR(Model!L36&gt;11,Model!L36&lt;0.02),6.4719718,Model!L36)</f>
        <v>6.4719718000000004</v>
      </c>
      <c r="U30" s="13">
        <f t="shared" si="0"/>
        <v>0.94885144831249479</v>
      </c>
      <c r="V30" t="b">
        <f>IF(Model!B36&gt;0,'Calulations '!J30-U30)</f>
        <v>0</v>
      </c>
    </row>
    <row r="31" spans="1:22" x14ac:dyDescent="0.3">
      <c r="A31" s="19" t="s">
        <v>3</v>
      </c>
      <c r="B31" s="19">
        <v>-2.4378818368475799E-4</v>
      </c>
      <c r="C31" s="13"/>
      <c r="D31" s="18"/>
      <c r="E31" s="13" t="s">
        <v>0</v>
      </c>
      <c r="F31" s="13">
        <v>2.5108316929399601</v>
      </c>
      <c r="G31" s="18"/>
      <c r="H31" s="14"/>
      <c r="I31" s="14"/>
      <c r="J31" s="13">
        <f>IF(OR(Model!B37&gt;7,Model!B37&lt;0.5),3.433,Model!B37)</f>
        <v>3.4329999999999998</v>
      </c>
      <c r="K31" s="13">
        <f>IF(OR(Model!C37&gt;0.4,Model!C37&lt;0.05),0.2550503,Model!C37)</f>
        <v>0.25505030000000001</v>
      </c>
      <c r="L31" s="13">
        <f>IF(OR(Model!D37&gt;5,Model!D37&lt;0.05),2.2251955,Model!D37)</f>
        <v>2.2251954999999999</v>
      </c>
      <c r="M31" s="13">
        <f>IF(OR(Model!E37&gt;3800,Model!E37&lt;0.02),1979.0503,Model!E37)</f>
        <v>1979.0503000000001</v>
      </c>
      <c r="N31" s="13">
        <f>IF(OR(Model!F37&gt;100,Model!F37&lt;0.02),44.390782,Model!F37)</f>
        <v>44.390782000000002</v>
      </c>
      <c r="O31" s="13">
        <f>IF(OR(Model!G37&gt;6,Model!G37&lt;0.02),1.74888827,Model!G37)</f>
        <v>1.7488882699999999</v>
      </c>
      <c r="P31" s="13">
        <f>IF(OR(Model!H37&gt;0.6,Model!H37&lt;0.02),0.3561162,Model!H37)</f>
        <v>0.35611619999999999</v>
      </c>
      <c r="Q31" s="13">
        <f>IF(OR(Model!I37&gt;80,Model!I37&lt;0.02),39.55,Model!I37)</f>
        <v>39.549999999999997</v>
      </c>
      <c r="R31" s="13">
        <f>IF(OR(Model!J37&gt;80,Model!J37&lt;0.02),39.55,Model!J37)</f>
        <v>39.549999999999997</v>
      </c>
      <c r="S31" s="13">
        <f>IF(OR(Model!K37&gt;120,Model!K37&lt;0.02),63.9,Model!K37)</f>
        <v>63.9</v>
      </c>
      <c r="T31" s="13">
        <f>IF(OR(Model!L37&gt;11,Model!L37&lt;0.02),6.4719718,Model!L37)</f>
        <v>6.4719718000000004</v>
      </c>
      <c r="U31" s="13">
        <f t="shared" si="0"/>
        <v>0.94885144831249479</v>
      </c>
      <c r="V31" t="b">
        <f>IF(Model!B37&gt;0,'Calulations '!J31-U31)</f>
        <v>0</v>
      </c>
    </row>
    <row r="32" spans="1:22" x14ac:dyDescent="0.3">
      <c r="A32" s="19" t="s">
        <v>4</v>
      </c>
      <c r="B32" s="19">
        <v>-1.10121644923039E-3</v>
      </c>
      <c r="C32" s="13"/>
      <c r="D32" s="18"/>
      <c r="E32" s="13" t="s">
        <v>38</v>
      </c>
      <c r="F32" s="13">
        <v>0.190381023028483</v>
      </c>
      <c r="G32" s="18"/>
      <c r="H32" s="14"/>
      <c r="I32" s="14"/>
      <c r="J32" s="13">
        <f>IF(OR(Model!B38&gt;7,Model!B38&lt;0.5),3.433,Model!B38)</f>
        <v>3.4329999999999998</v>
      </c>
      <c r="K32" s="13">
        <f>IF(OR(Model!C38&gt;0.4,Model!C38&lt;0.05),0.2550503,Model!C38)</f>
        <v>0.25505030000000001</v>
      </c>
      <c r="L32" s="13">
        <f>IF(OR(Model!D38&gt;5,Model!D38&lt;0.05),2.2251955,Model!D38)</f>
        <v>2.2251954999999999</v>
      </c>
      <c r="M32" s="13">
        <f>IF(OR(Model!E38&gt;3800,Model!E38&lt;0.02),1979.0503,Model!E38)</f>
        <v>1979.0503000000001</v>
      </c>
      <c r="N32" s="13">
        <f>IF(OR(Model!F38&gt;100,Model!F38&lt;0.02),44.390782,Model!F38)</f>
        <v>44.390782000000002</v>
      </c>
      <c r="O32" s="13">
        <f>IF(OR(Model!G38&gt;6,Model!G38&lt;0.02),1.74888827,Model!G38)</f>
        <v>1.7488882699999999</v>
      </c>
      <c r="P32" s="13">
        <f>IF(OR(Model!H38&gt;0.6,Model!H38&lt;0.02),0.3561162,Model!H38)</f>
        <v>0.35611619999999999</v>
      </c>
      <c r="Q32" s="13">
        <f>IF(OR(Model!I38&gt;80,Model!I38&lt;0.02),39.55,Model!I38)</f>
        <v>39.549999999999997</v>
      </c>
      <c r="R32" s="13">
        <f>IF(OR(Model!J38&gt;80,Model!J38&lt;0.02),39.55,Model!J38)</f>
        <v>39.549999999999997</v>
      </c>
      <c r="S32" s="13">
        <f>IF(OR(Model!K38&gt;120,Model!K38&lt;0.02),63.9,Model!K38)</f>
        <v>63.9</v>
      </c>
      <c r="T32" s="13">
        <f>IF(OR(Model!L38&gt;11,Model!L38&lt;0.02),6.4719718,Model!L38)</f>
        <v>6.4719718000000004</v>
      </c>
      <c r="U32" s="13">
        <f t="shared" si="0"/>
        <v>0.94885144831249479</v>
      </c>
      <c r="V32" t="b">
        <f>IF(Model!B38&gt;0,'Calulations '!J32-U32)</f>
        <v>0</v>
      </c>
    </row>
    <row r="33" spans="1:22" x14ac:dyDescent="0.3">
      <c r="A33" s="19" t="s">
        <v>5</v>
      </c>
      <c r="B33" s="19">
        <v>0.164726486263747</v>
      </c>
      <c r="C33" s="13"/>
      <c r="D33" s="18"/>
      <c r="E33" s="13" t="s">
        <v>39</v>
      </c>
      <c r="F33" s="13">
        <v>1.8410467869907901</v>
      </c>
      <c r="G33" s="18"/>
      <c r="H33" s="14"/>
      <c r="I33" s="14"/>
      <c r="J33" s="13">
        <f>IF(OR(Model!B39&gt;7,Model!B39&lt;0.5),3.433,Model!B39)</f>
        <v>3.4329999999999998</v>
      </c>
      <c r="K33" s="13">
        <f>IF(OR(Model!C39&gt;0.4,Model!C39&lt;0.05),0.2550503,Model!C39)</f>
        <v>0.25505030000000001</v>
      </c>
      <c r="L33" s="13">
        <f>IF(OR(Model!D39&gt;5,Model!D39&lt;0.05),2.2251955,Model!D39)</f>
        <v>2.2251954999999999</v>
      </c>
      <c r="M33" s="13">
        <f>IF(OR(Model!E39&gt;3800,Model!E39&lt;0.02),1979.0503,Model!E39)</f>
        <v>1979.0503000000001</v>
      </c>
      <c r="N33" s="13">
        <f>IF(OR(Model!F39&gt;100,Model!F39&lt;0.02),44.390782,Model!F39)</f>
        <v>44.390782000000002</v>
      </c>
      <c r="O33" s="13">
        <f>IF(OR(Model!G39&gt;6,Model!G39&lt;0.02),1.74888827,Model!G39)</f>
        <v>1.7488882699999999</v>
      </c>
      <c r="P33" s="13">
        <f>IF(OR(Model!H39&gt;0.6,Model!H39&lt;0.02),0.3561162,Model!H39)</f>
        <v>0.35611619999999999</v>
      </c>
      <c r="Q33" s="13">
        <f>IF(OR(Model!I39&gt;80,Model!I39&lt;0.02),39.55,Model!I39)</f>
        <v>39.549999999999997</v>
      </c>
      <c r="R33" s="13">
        <f>IF(OR(Model!J39&gt;80,Model!J39&lt;0.02),39.55,Model!J39)</f>
        <v>39.549999999999997</v>
      </c>
      <c r="S33" s="13">
        <f>IF(OR(Model!K39&gt;120,Model!K39&lt;0.02),63.9,Model!K39)</f>
        <v>63.9</v>
      </c>
      <c r="T33" s="13">
        <f>IF(OR(Model!L39&gt;11,Model!L39&lt;0.02),6.4719718,Model!L39)</f>
        <v>6.4719718000000004</v>
      </c>
      <c r="U33" s="13">
        <f t="shared" si="0"/>
        <v>0.94885144831249479</v>
      </c>
      <c r="V33" t="b">
        <f>IF(Model!B39&gt;0,'Calulations '!J33-U33)</f>
        <v>0</v>
      </c>
    </row>
    <row r="34" spans="1:22" x14ac:dyDescent="0.3">
      <c r="A34" s="19" t="s">
        <v>6</v>
      </c>
      <c r="B34" s="19">
        <v>7.2361377785961599E-3</v>
      </c>
      <c r="C34" s="13"/>
      <c r="D34" s="18"/>
      <c r="E34" s="13" t="s">
        <v>40</v>
      </c>
      <c r="F34" s="13">
        <v>-0.94959408525274702</v>
      </c>
      <c r="G34" s="18"/>
      <c r="H34" s="14"/>
      <c r="I34" s="14"/>
      <c r="J34" s="13">
        <f>IF(OR(Model!B40&gt;7,Model!B40&lt;0.5),3.433,Model!B40)</f>
        <v>3.4329999999999998</v>
      </c>
      <c r="K34" s="13">
        <f>IF(OR(Model!C40&gt;0.4,Model!C40&lt;0.05),0.2550503,Model!C40)</f>
        <v>0.25505030000000001</v>
      </c>
      <c r="L34" s="13">
        <f>IF(OR(Model!D40&gt;5,Model!D40&lt;0.05),2.2251955,Model!D40)</f>
        <v>2.2251954999999999</v>
      </c>
      <c r="M34" s="13">
        <f>IF(OR(Model!E40&gt;3800,Model!E40&lt;0.02),1979.0503,Model!E40)</f>
        <v>1979.0503000000001</v>
      </c>
      <c r="N34" s="13">
        <f>IF(OR(Model!F40&gt;100,Model!F40&lt;0.02),44.390782,Model!F40)</f>
        <v>44.390782000000002</v>
      </c>
      <c r="O34" s="13">
        <f>IF(OR(Model!G40&gt;6,Model!G40&lt;0.02),1.74888827,Model!G40)</f>
        <v>1.7488882699999999</v>
      </c>
      <c r="P34" s="13">
        <f>IF(OR(Model!H40&gt;0.6,Model!H40&lt;0.02),0.3561162,Model!H40)</f>
        <v>0.35611619999999999</v>
      </c>
      <c r="Q34" s="13">
        <f>IF(OR(Model!I40&gt;80,Model!I40&lt;0.02),39.55,Model!I40)</f>
        <v>39.549999999999997</v>
      </c>
      <c r="R34" s="13">
        <f>IF(OR(Model!J40&gt;80,Model!J40&lt;0.02),39.55,Model!J40)</f>
        <v>39.549999999999997</v>
      </c>
      <c r="S34" s="13">
        <f>IF(OR(Model!K40&gt;120,Model!K40&lt;0.02),63.9,Model!K40)</f>
        <v>63.9</v>
      </c>
      <c r="T34" s="13">
        <f>IF(OR(Model!L40&gt;11,Model!L40&lt;0.02),6.4719718,Model!L40)</f>
        <v>6.4719718000000004</v>
      </c>
      <c r="U34" s="13">
        <f t="shared" si="0"/>
        <v>0.94885144831249479</v>
      </c>
      <c r="V34" t="b">
        <f>IF(Model!B40&gt;0,'Calulations '!J34-U34)</f>
        <v>0</v>
      </c>
    </row>
    <row r="35" spans="1:22" x14ac:dyDescent="0.3">
      <c r="A35" s="19" t="s">
        <v>7</v>
      </c>
      <c r="B35" s="19">
        <v>-1.1097831311941499E-2</v>
      </c>
      <c r="C35" s="13"/>
      <c r="D35" s="18"/>
      <c r="E35" s="13" t="s">
        <v>41</v>
      </c>
      <c r="F35" s="13">
        <v>-1.11943363901074E-4</v>
      </c>
      <c r="G35" s="18"/>
      <c r="H35" s="14"/>
      <c r="I35" s="14"/>
      <c r="J35" s="13">
        <f>IF(OR(Model!B41&gt;7,Model!B41&lt;0.5),3.433,Model!B41)</f>
        <v>3.4329999999999998</v>
      </c>
      <c r="K35" s="13">
        <f>IF(OR(Model!C41&gt;0.4,Model!C41&lt;0.05),0.2550503,Model!C41)</f>
        <v>0.25505030000000001</v>
      </c>
      <c r="L35" s="13">
        <f>IF(OR(Model!D41&gt;5,Model!D41&lt;0.05),2.2251955,Model!D41)</f>
        <v>2.2251954999999999</v>
      </c>
      <c r="M35" s="13">
        <f>IF(OR(Model!E41&gt;3800,Model!E41&lt;0.02),1979.0503,Model!E41)</f>
        <v>1979.0503000000001</v>
      </c>
      <c r="N35" s="13">
        <f>IF(OR(Model!F41&gt;100,Model!F41&lt;0.02),44.390782,Model!F41)</f>
        <v>44.390782000000002</v>
      </c>
      <c r="O35" s="13">
        <f>IF(OR(Model!G41&gt;6,Model!G41&lt;0.02),1.74888827,Model!G41)</f>
        <v>1.7488882699999999</v>
      </c>
      <c r="P35" s="13">
        <f>IF(OR(Model!H41&gt;0.6,Model!H41&lt;0.02),0.3561162,Model!H41)</f>
        <v>0.35611619999999999</v>
      </c>
      <c r="Q35" s="13">
        <f>IF(OR(Model!I41&gt;80,Model!I41&lt;0.02),39.55,Model!I41)</f>
        <v>39.549999999999997</v>
      </c>
      <c r="R35" s="13">
        <f>IF(OR(Model!J41&gt;80,Model!J41&lt;0.02),39.55,Model!J41)</f>
        <v>39.549999999999997</v>
      </c>
      <c r="S35" s="13">
        <f>IF(OR(Model!K41&gt;120,Model!K41&lt;0.02),63.9,Model!K41)</f>
        <v>63.9</v>
      </c>
      <c r="T35" s="13">
        <f>IF(OR(Model!L41&gt;11,Model!L41&lt;0.02),6.4719718,Model!L41)</f>
        <v>6.4719718000000004</v>
      </c>
      <c r="U35" s="13">
        <f t="shared" si="0"/>
        <v>0.94885144831249479</v>
      </c>
      <c r="V35" t="b">
        <f>IF(Model!B41&gt;0,'Calulations '!J35-U35)</f>
        <v>0</v>
      </c>
    </row>
    <row r="36" spans="1:22" x14ac:dyDescent="0.3">
      <c r="A36" s="19" t="s">
        <v>8</v>
      </c>
      <c r="B36" s="19">
        <v>0.21194631502234301</v>
      </c>
      <c r="C36" s="13"/>
      <c r="D36" s="18"/>
      <c r="E36" s="13" t="s">
        <v>42</v>
      </c>
      <c r="F36" s="13">
        <v>3.6748801689058899E-3</v>
      </c>
      <c r="G36" s="18"/>
      <c r="H36" s="14"/>
      <c r="I36" s="14"/>
      <c r="J36" s="13">
        <f>IF(OR(Model!B42&gt;7,Model!B42&lt;0.5),3.433,Model!B42)</f>
        <v>3.4329999999999998</v>
      </c>
      <c r="K36" s="13">
        <f>IF(OR(Model!C42&gt;0.4,Model!C42&lt;0.05),0.2550503,Model!C42)</f>
        <v>0.25505030000000001</v>
      </c>
      <c r="L36" s="13">
        <f>IF(OR(Model!D42&gt;5,Model!D42&lt;0.05),2.2251955,Model!D42)</f>
        <v>2.2251954999999999</v>
      </c>
      <c r="M36" s="13">
        <f>IF(OR(Model!E42&gt;3800,Model!E42&lt;0.02),1979.0503,Model!E42)</f>
        <v>1979.0503000000001</v>
      </c>
      <c r="N36" s="13">
        <f>IF(OR(Model!F42&gt;100,Model!F42&lt;0.02),44.390782,Model!F42)</f>
        <v>44.390782000000002</v>
      </c>
      <c r="O36" s="13">
        <f>IF(OR(Model!G42&gt;6,Model!G42&lt;0.02),1.74888827,Model!G42)</f>
        <v>1.7488882699999999</v>
      </c>
      <c r="P36" s="13">
        <f>IF(OR(Model!H42&gt;0.6,Model!H42&lt;0.02),0.3561162,Model!H42)</f>
        <v>0.35611619999999999</v>
      </c>
      <c r="Q36" s="13">
        <f>IF(OR(Model!I42&gt;80,Model!I42&lt;0.02),39.55,Model!I42)</f>
        <v>39.549999999999997</v>
      </c>
      <c r="R36" s="13">
        <f>IF(OR(Model!J42&gt;80,Model!J42&lt;0.02),39.55,Model!J42)</f>
        <v>39.549999999999997</v>
      </c>
      <c r="S36" s="13">
        <f>IF(OR(Model!K42&gt;120,Model!K42&lt;0.02),63.9,Model!K42)</f>
        <v>63.9</v>
      </c>
      <c r="T36" s="13">
        <f>IF(OR(Model!L42&gt;11,Model!L42&lt;0.02),6.4719718,Model!L42)</f>
        <v>6.4719718000000004</v>
      </c>
      <c r="U36" s="13">
        <f t="shared" si="0"/>
        <v>0.94885144831249479</v>
      </c>
      <c r="V36" t="b">
        <f>IF(Model!B42&gt;0,'Calulations '!J36-U36)</f>
        <v>0</v>
      </c>
    </row>
    <row r="37" spans="1:22" x14ac:dyDescent="0.3">
      <c r="A37" s="19" t="s">
        <v>9</v>
      </c>
      <c r="B37" s="19">
        <v>3.74082479151434E-3</v>
      </c>
      <c r="C37" s="13"/>
      <c r="D37" s="18"/>
      <c r="E37" s="13" t="s">
        <v>43</v>
      </c>
      <c r="F37" s="13">
        <v>1.0478450772483601</v>
      </c>
      <c r="G37" s="18"/>
      <c r="H37" s="14"/>
      <c r="I37" s="14"/>
      <c r="J37" s="13">
        <f>IF(OR(Model!B43&gt;7,Model!B43&lt;0.5),3.433,Model!B43)</f>
        <v>3.4329999999999998</v>
      </c>
      <c r="K37" s="13">
        <f>IF(OR(Model!C43&gt;0.4,Model!C43&lt;0.05),0.2550503,Model!C43)</f>
        <v>0.25505030000000001</v>
      </c>
      <c r="L37" s="13">
        <f>IF(OR(Model!D43&gt;5,Model!D43&lt;0.05),2.2251955,Model!D43)</f>
        <v>2.2251954999999999</v>
      </c>
      <c r="M37" s="13">
        <f>IF(OR(Model!E43&gt;3800,Model!E43&lt;0.02),1979.0503,Model!E43)</f>
        <v>1979.0503000000001</v>
      </c>
      <c r="N37" s="13">
        <f>IF(OR(Model!F43&gt;100,Model!F43&lt;0.02),44.390782,Model!F43)</f>
        <v>44.390782000000002</v>
      </c>
      <c r="O37" s="13">
        <f>IF(OR(Model!G43&gt;6,Model!G43&lt;0.02),1.74888827,Model!G43)</f>
        <v>1.7488882699999999</v>
      </c>
      <c r="P37" s="13">
        <f>IF(OR(Model!H43&gt;0.6,Model!H43&lt;0.02),0.3561162,Model!H43)</f>
        <v>0.35611619999999999</v>
      </c>
      <c r="Q37" s="13">
        <f>IF(OR(Model!I43&gt;80,Model!I43&lt;0.02),39.55,Model!I43)</f>
        <v>39.549999999999997</v>
      </c>
      <c r="R37" s="13">
        <f>IF(OR(Model!J43&gt;80,Model!J43&lt;0.02),39.55,Model!J43)</f>
        <v>39.549999999999997</v>
      </c>
      <c r="S37" s="13">
        <f>IF(OR(Model!K43&gt;120,Model!K43&lt;0.02),63.9,Model!K43)</f>
        <v>63.9</v>
      </c>
      <c r="T37" s="13">
        <f>IF(OR(Model!L43&gt;11,Model!L43&lt;0.02),6.4719718,Model!L43)</f>
        <v>6.4719718000000004</v>
      </c>
      <c r="U37" s="13">
        <f t="shared" si="0"/>
        <v>0.94885144831249479</v>
      </c>
      <c r="V37" t="b">
        <f>IF(Model!B43&gt;0,'Calulations '!J37-U37)</f>
        <v>0</v>
      </c>
    </row>
    <row r="38" spans="1:22" x14ac:dyDescent="0.3">
      <c r="A38" s="19" t="s">
        <v>10</v>
      </c>
      <c r="B38" s="19">
        <v>3.0439687266602998E-3</v>
      </c>
      <c r="C38" s="13"/>
      <c r="D38" s="18"/>
      <c r="E38" s="13" t="s">
        <v>44</v>
      </c>
      <c r="F38" s="13">
        <v>-7.6340867254145701</v>
      </c>
      <c r="G38" s="18"/>
      <c r="H38" s="14"/>
      <c r="I38" s="14"/>
      <c r="J38" s="13">
        <f>IF(OR(Model!B44&gt;7,Model!B44&lt;0.5),3.433,Model!B44)</f>
        <v>3.4329999999999998</v>
      </c>
      <c r="K38" s="13">
        <f>IF(OR(Model!C44&gt;0.4,Model!C44&lt;0.05),0.2550503,Model!C44)</f>
        <v>0.25505030000000001</v>
      </c>
      <c r="L38" s="13">
        <f>IF(OR(Model!D44&gt;5,Model!D44&lt;0.05),2.2251955,Model!D44)</f>
        <v>2.2251954999999999</v>
      </c>
      <c r="M38" s="13">
        <f>IF(OR(Model!E44&gt;3800,Model!E44&lt;0.02),1979.0503,Model!E44)</f>
        <v>1979.0503000000001</v>
      </c>
      <c r="N38" s="13">
        <f>IF(OR(Model!F44&gt;100,Model!F44&lt;0.02),44.390782,Model!F44)</f>
        <v>44.390782000000002</v>
      </c>
      <c r="O38" s="13">
        <f>IF(OR(Model!G44&gt;6,Model!G44&lt;0.02),1.74888827,Model!G44)</f>
        <v>1.7488882699999999</v>
      </c>
      <c r="P38" s="13">
        <f>IF(OR(Model!H44&gt;0.6,Model!H44&lt;0.02),0.3561162,Model!H44)</f>
        <v>0.35611619999999999</v>
      </c>
      <c r="Q38" s="13">
        <f>IF(OR(Model!I44&gt;80,Model!I44&lt;0.02),39.55,Model!I44)</f>
        <v>39.549999999999997</v>
      </c>
      <c r="R38" s="13">
        <f>IF(OR(Model!J44&gt;80,Model!J44&lt;0.02),39.55,Model!J44)</f>
        <v>39.549999999999997</v>
      </c>
      <c r="S38" s="13">
        <f>IF(OR(Model!K44&gt;120,Model!K44&lt;0.02),63.9,Model!K44)</f>
        <v>63.9</v>
      </c>
      <c r="T38" s="13">
        <f>IF(OR(Model!L44&gt;11,Model!L44&lt;0.02),6.4719718,Model!L44)</f>
        <v>6.4719718000000004</v>
      </c>
      <c r="U38" s="13">
        <f t="shared" si="0"/>
        <v>0.94885144831249479</v>
      </c>
      <c r="V38" t="b">
        <f>IF(Model!B44&gt;0,'Calulations '!J38-U38)</f>
        <v>0</v>
      </c>
    </row>
    <row r="39" spans="1:22" x14ac:dyDescent="0.3">
      <c r="A39" s="19" t="s">
        <v>11</v>
      </c>
      <c r="B39" s="19">
        <v>-2.71588897878587E-2</v>
      </c>
      <c r="C39" s="13"/>
      <c r="D39" s="18"/>
      <c r="E39" s="13" t="s">
        <v>45</v>
      </c>
      <c r="F39" s="13">
        <v>1.03581728431924E-2</v>
      </c>
      <c r="G39" s="18"/>
      <c r="H39" s="14"/>
      <c r="I39" s="14"/>
      <c r="J39" s="13">
        <f>IF(OR(Model!B45&gt;7,Model!B45&lt;0.5),3.433,Model!B45)</f>
        <v>3.4329999999999998</v>
      </c>
      <c r="K39" s="13">
        <f>IF(OR(Model!C45&gt;0.4,Model!C45&lt;0.05),0.2550503,Model!C45)</f>
        <v>0.25505030000000001</v>
      </c>
      <c r="L39" s="13">
        <f>IF(OR(Model!D45&gt;5,Model!D45&lt;0.05),2.2251955,Model!D45)</f>
        <v>2.2251954999999999</v>
      </c>
      <c r="M39" s="13">
        <f>IF(OR(Model!E45&gt;3800,Model!E45&lt;0.02),1979.0503,Model!E45)</f>
        <v>1979.0503000000001</v>
      </c>
      <c r="N39" s="13">
        <f>IF(OR(Model!F45&gt;100,Model!F45&lt;0.02),44.390782,Model!F45)</f>
        <v>44.390782000000002</v>
      </c>
      <c r="O39" s="13">
        <f>IF(OR(Model!G45&gt;6,Model!G45&lt;0.02),1.74888827,Model!G45)</f>
        <v>1.7488882699999999</v>
      </c>
      <c r="P39" s="13">
        <f>IF(OR(Model!H45&gt;0.6,Model!H45&lt;0.02),0.3561162,Model!H45)</f>
        <v>0.35611619999999999</v>
      </c>
      <c r="Q39" s="13">
        <f>IF(OR(Model!I45&gt;80,Model!I45&lt;0.02),39.55,Model!I45)</f>
        <v>39.549999999999997</v>
      </c>
      <c r="R39" s="13">
        <f>IF(OR(Model!J45&gt;80,Model!J45&lt;0.02),39.55,Model!J45)</f>
        <v>39.549999999999997</v>
      </c>
      <c r="S39" s="13">
        <f>IF(OR(Model!K45&gt;120,Model!K45&lt;0.02),63.9,Model!K45)</f>
        <v>63.9</v>
      </c>
      <c r="T39" s="13">
        <f>IF(OR(Model!L45&gt;11,Model!L45&lt;0.02),6.4719718,Model!L45)</f>
        <v>6.4719718000000004</v>
      </c>
      <c r="U39" s="13">
        <f t="shared" si="0"/>
        <v>0.94885144831249479</v>
      </c>
      <c r="V39" t="b">
        <f>IF(Model!B45&gt;0,'Calulations '!J39-U39)</f>
        <v>0</v>
      </c>
    </row>
    <row r="40" spans="1:22" x14ac:dyDescent="0.3">
      <c r="A40" s="19" t="s">
        <v>12</v>
      </c>
      <c r="B40" s="20">
        <v>4.9604433074673102E-6</v>
      </c>
      <c r="C40" s="13"/>
      <c r="D40" s="18"/>
      <c r="E40" s="13" t="s">
        <v>46</v>
      </c>
      <c r="F40" s="13">
        <v>4.2959809554311799E-3</v>
      </c>
      <c r="G40" s="18"/>
      <c r="H40" s="14"/>
      <c r="I40" s="14"/>
      <c r="J40" s="13">
        <f>IF(OR(Model!B46&gt;7,Model!B46&lt;0.5),3.433,Model!B46)</f>
        <v>3.4329999999999998</v>
      </c>
      <c r="K40" s="13">
        <f>IF(OR(Model!C46&gt;0.4,Model!C46&lt;0.05),0.2550503,Model!C46)</f>
        <v>0.25505030000000001</v>
      </c>
      <c r="L40" s="13">
        <f>IF(OR(Model!D46&gt;5,Model!D46&lt;0.05),2.2251955,Model!D46)</f>
        <v>2.2251954999999999</v>
      </c>
      <c r="M40" s="13">
        <f>IF(OR(Model!E46&gt;3800,Model!E46&lt;0.02),1979.0503,Model!E46)</f>
        <v>1979.0503000000001</v>
      </c>
      <c r="N40" s="13">
        <f>IF(OR(Model!F46&gt;100,Model!F46&lt;0.02),44.390782,Model!F46)</f>
        <v>44.390782000000002</v>
      </c>
      <c r="O40" s="13">
        <f>IF(OR(Model!G46&gt;6,Model!G46&lt;0.02),1.74888827,Model!G46)</f>
        <v>1.7488882699999999</v>
      </c>
      <c r="P40" s="13">
        <f>IF(OR(Model!H46&gt;0.6,Model!H46&lt;0.02),0.3561162,Model!H46)</f>
        <v>0.35611619999999999</v>
      </c>
      <c r="Q40" s="13">
        <f>IF(OR(Model!I46&gt;80,Model!I46&lt;0.02),39.55,Model!I46)</f>
        <v>39.549999999999997</v>
      </c>
      <c r="R40" s="13">
        <f>IF(OR(Model!J46&gt;80,Model!J46&lt;0.02),39.55,Model!J46)</f>
        <v>39.549999999999997</v>
      </c>
      <c r="S40" s="13">
        <f>IF(OR(Model!K46&gt;120,Model!K46&lt;0.02),63.9,Model!K46)</f>
        <v>63.9</v>
      </c>
      <c r="T40" s="13">
        <f>IF(OR(Model!L46&gt;11,Model!L46&lt;0.02),6.4719718,Model!L46)</f>
        <v>6.4719718000000004</v>
      </c>
      <c r="U40" s="13">
        <f t="shared" si="0"/>
        <v>0.94885144831249479</v>
      </c>
      <c r="V40" t="b">
        <f>IF(Model!B46&gt;0,'Calulations '!J40-U40)</f>
        <v>0</v>
      </c>
    </row>
    <row r="41" spans="1:22" x14ac:dyDescent="0.3">
      <c r="A41" s="19" t="s">
        <v>13</v>
      </c>
      <c r="B41" s="19">
        <v>-4.6630921748779097E-3</v>
      </c>
      <c r="C41" s="13"/>
      <c r="D41" s="18"/>
      <c r="E41" s="13" t="s">
        <v>47</v>
      </c>
      <c r="F41" s="13">
        <v>8.9735093637249394E-2</v>
      </c>
      <c r="G41" s="18"/>
      <c r="H41" s="14"/>
      <c r="I41" s="14"/>
      <c r="J41" s="13">
        <f>IF(OR(Model!B47&gt;7,Model!B47&lt;0.5),3.433,Model!B47)</f>
        <v>3.4329999999999998</v>
      </c>
      <c r="K41" s="13">
        <f>IF(OR(Model!C47&gt;0.4,Model!C47&lt;0.05),0.2550503,Model!C47)</f>
        <v>0.25505030000000001</v>
      </c>
      <c r="L41" s="13">
        <f>IF(OR(Model!D47&gt;5,Model!D47&lt;0.05),2.2251955,Model!D47)</f>
        <v>2.2251954999999999</v>
      </c>
      <c r="M41" s="13">
        <f>IF(OR(Model!E47&gt;3800,Model!E47&lt;0.02),1979.0503,Model!E47)</f>
        <v>1979.0503000000001</v>
      </c>
      <c r="N41" s="13">
        <f>IF(OR(Model!F47&gt;100,Model!F47&lt;0.02),44.390782,Model!F47)</f>
        <v>44.390782000000002</v>
      </c>
      <c r="O41" s="13">
        <f>IF(OR(Model!G47&gt;6,Model!G47&lt;0.02),1.74888827,Model!G47)</f>
        <v>1.7488882699999999</v>
      </c>
      <c r="P41" s="13">
        <f>IF(OR(Model!H47&gt;0.6,Model!H47&lt;0.02),0.3561162,Model!H47)</f>
        <v>0.35611619999999999</v>
      </c>
      <c r="Q41" s="13">
        <f>IF(OR(Model!I47&gt;80,Model!I47&lt;0.02),39.55,Model!I47)</f>
        <v>39.549999999999997</v>
      </c>
      <c r="R41" s="13">
        <f>IF(OR(Model!J47&gt;80,Model!J47&lt;0.02),39.55,Model!J47)</f>
        <v>39.549999999999997</v>
      </c>
      <c r="S41" s="13">
        <f>IF(OR(Model!K47&gt;120,Model!K47&lt;0.02),63.9,Model!K47)</f>
        <v>63.9</v>
      </c>
      <c r="T41" s="13">
        <f>IF(OR(Model!L47&gt;11,Model!L47&lt;0.02),6.4719718,Model!L47)</f>
        <v>6.4719718000000004</v>
      </c>
      <c r="U41" s="13">
        <f t="shared" si="0"/>
        <v>0.94885144831249479</v>
      </c>
      <c r="V41" t="b">
        <f>IF(Model!B47&gt;0,'Calulations '!J41-U41)</f>
        <v>0</v>
      </c>
    </row>
    <row r="42" spans="1:22" x14ac:dyDescent="0.3">
      <c r="A42" s="14"/>
      <c r="B42" s="14"/>
      <c r="C42" s="14"/>
      <c r="D42" s="14"/>
      <c r="E42" s="13" t="s">
        <v>48</v>
      </c>
      <c r="F42" s="13">
        <v>-1.2238899312522</v>
      </c>
      <c r="G42" s="18"/>
      <c r="H42" s="14"/>
      <c r="I42" s="14"/>
      <c r="J42" s="13">
        <f>IF(OR(Model!B48&gt;7,Model!B48&lt;0.5),3.433,Model!B48)</f>
        <v>3.4329999999999998</v>
      </c>
      <c r="K42" s="13">
        <f>IF(OR(Model!C48&gt;0.4,Model!C48&lt;0.05),0.2550503,Model!C48)</f>
        <v>0.25505030000000001</v>
      </c>
      <c r="L42" s="13">
        <f>IF(OR(Model!D48&gt;5,Model!D48&lt;0.05),2.2251955,Model!D48)</f>
        <v>2.2251954999999999</v>
      </c>
      <c r="M42" s="13">
        <f>IF(OR(Model!E48&gt;3800,Model!E48&lt;0.02),1979.0503,Model!E48)</f>
        <v>1979.0503000000001</v>
      </c>
      <c r="N42" s="13">
        <f>IF(OR(Model!F48&gt;100,Model!F48&lt;0.02),44.390782,Model!F48)</f>
        <v>44.390782000000002</v>
      </c>
      <c r="O42" s="13">
        <f>IF(OR(Model!G48&gt;6,Model!G48&lt;0.02),1.74888827,Model!G48)</f>
        <v>1.7488882699999999</v>
      </c>
      <c r="P42" s="13">
        <f>IF(OR(Model!H48&gt;0.6,Model!H48&lt;0.02),0.3561162,Model!H48)</f>
        <v>0.35611619999999999</v>
      </c>
      <c r="Q42" s="13">
        <f>IF(OR(Model!I48&gt;80,Model!I48&lt;0.02),39.55,Model!I48)</f>
        <v>39.549999999999997</v>
      </c>
      <c r="R42" s="13">
        <f>IF(OR(Model!J48&gt;80,Model!J48&lt;0.02),39.55,Model!J48)</f>
        <v>39.549999999999997</v>
      </c>
      <c r="S42" s="13">
        <f>IF(OR(Model!K48&gt;120,Model!K48&lt;0.02),63.9,Model!K48)</f>
        <v>63.9</v>
      </c>
      <c r="T42" s="13">
        <f>IF(OR(Model!L48&gt;11,Model!L48&lt;0.02),6.4719718,Model!L48)</f>
        <v>6.4719718000000004</v>
      </c>
      <c r="U42" s="13">
        <f t="shared" si="0"/>
        <v>0.94885144831249479</v>
      </c>
      <c r="V42" t="b">
        <f>IF(Model!B48&gt;0,'Calulations '!J42-U42)</f>
        <v>0</v>
      </c>
    </row>
    <row r="43" spans="1:22" x14ac:dyDescent="0.3">
      <c r="A43" s="14"/>
      <c r="B43" s="14"/>
      <c r="C43" s="14"/>
      <c r="D43" s="14"/>
      <c r="E43" s="13" t="s">
        <v>49</v>
      </c>
      <c r="F43" s="13">
        <v>0.23972248103962401</v>
      </c>
      <c r="G43" s="18"/>
      <c r="H43" s="14"/>
      <c r="I43" s="14"/>
      <c r="J43" s="13">
        <f>IF(OR(Model!B49&gt;7,Model!B49&lt;0.5),3.433,Model!B49)</f>
        <v>3.4329999999999998</v>
      </c>
      <c r="K43" s="13">
        <f>IF(OR(Model!C49&gt;0.4,Model!C49&lt;0.05),0.2550503,Model!C49)</f>
        <v>0.25505030000000001</v>
      </c>
      <c r="L43" s="13">
        <f>IF(OR(Model!D49&gt;5,Model!D49&lt;0.05),2.2251955,Model!D49)</f>
        <v>2.2251954999999999</v>
      </c>
      <c r="M43" s="13">
        <f>IF(OR(Model!E49&gt;3800,Model!E49&lt;0.02),1979.0503,Model!E49)</f>
        <v>1979.0503000000001</v>
      </c>
      <c r="N43" s="13">
        <f>IF(OR(Model!F49&gt;100,Model!F49&lt;0.02),44.390782,Model!F49)</f>
        <v>44.390782000000002</v>
      </c>
      <c r="O43" s="13">
        <f>IF(OR(Model!G49&gt;6,Model!G49&lt;0.02),1.74888827,Model!G49)</f>
        <v>1.7488882699999999</v>
      </c>
      <c r="P43" s="13">
        <f>IF(OR(Model!H49&gt;0.6,Model!H49&lt;0.02),0.3561162,Model!H49)</f>
        <v>0.35611619999999999</v>
      </c>
      <c r="Q43" s="13">
        <f>IF(OR(Model!I49&gt;80,Model!I49&lt;0.02),39.55,Model!I49)</f>
        <v>39.549999999999997</v>
      </c>
      <c r="R43" s="13">
        <f>IF(OR(Model!J49&gt;80,Model!J49&lt;0.02),39.55,Model!J49)</f>
        <v>39.549999999999997</v>
      </c>
      <c r="S43" s="13">
        <f>IF(OR(Model!K49&gt;120,Model!K49&lt;0.02),63.9,Model!K49)</f>
        <v>63.9</v>
      </c>
      <c r="T43" s="13">
        <f>IF(OR(Model!L49&gt;11,Model!L49&lt;0.02),6.4719718,Model!L49)</f>
        <v>6.4719718000000004</v>
      </c>
      <c r="U43" s="13">
        <f t="shared" si="0"/>
        <v>0.94885144831249479</v>
      </c>
      <c r="V43" t="b">
        <f>IF(Model!B49&gt;0,'Calulations '!J43-U43)</f>
        <v>0</v>
      </c>
    </row>
    <row r="44" spans="1:22" x14ac:dyDescent="0.3">
      <c r="A44" s="14"/>
      <c r="B44" s="14"/>
      <c r="C44" s="14"/>
      <c r="D44" s="14"/>
      <c r="E44" s="13" t="s">
        <v>50</v>
      </c>
      <c r="F44" s="13">
        <v>-7.7671766410285998E-3</v>
      </c>
      <c r="G44" s="18"/>
      <c r="H44" s="14"/>
      <c r="I44" s="14"/>
      <c r="J44" s="13">
        <f>IF(OR(Model!B50&gt;7,Model!B50&lt;0.5),3.433,Model!B50)</f>
        <v>3.4329999999999998</v>
      </c>
      <c r="K44" s="13">
        <f>IF(OR(Model!C50&gt;0.4,Model!C50&lt;0.05),0.2550503,Model!C50)</f>
        <v>0.25505030000000001</v>
      </c>
      <c r="L44" s="13">
        <f>IF(OR(Model!D50&gt;5,Model!D50&lt;0.05),2.2251955,Model!D50)</f>
        <v>2.2251954999999999</v>
      </c>
      <c r="M44" s="13">
        <f>IF(OR(Model!E50&gt;3800,Model!E50&lt;0.02),1979.0503,Model!E50)</f>
        <v>1979.0503000000001</v>
      </c>
      <c r="N44" s="13">
        <f>IF(OR(Model!F50&gt;100,Model!F50&lt;0.02),44.390782,Model!F50)</f>
        <v>44.390782000000002</v>
      </c>
      <c r="O44" s="13">
        <f>IF(OR(Model!G50&gt;6,Model!G50&lt;0.02),1.74888827,Model!G50)</f>
        <v>1.7488882699999999</v>
      </c>
      <c r="P44" s="13">
        <f>IF(OR(Model!H50&gt;0.6,Model!H50&lt;0.02),0.3561162,Model!H50)</f>
        <v>0.35611619999999999</v>
      </c>
      <c r="Q44" s="13">
        <f>IF(OR(Model!I50&gt;80,Model!I50&lt;0.02),39.55,Model!I50)</f>
        <v>39.549999999999997</v>
      </c>
      <c r="R44" s="13">
        <f>IF(OR(Model!J50&gt;80,Model!J50&lt;0.02),39.55,Model!J50)</f>
        <v>39.549999999999997</v>
      </c>
      <c r="S44" s="13">
        <f>IF(OR(Model!K50&gt;120,Model!K50&lt;0.02),63.9,Model!K50)</f>
        <v>63.9</v>
      </c>
      <c r="T44" s="13">
        <f>IF(OR(Model!L50&gt;11,Model!L50&lt;0.02),6.4719718,Model!L50)</f>
        <v>6.4719718000000004</v>
      </c>
      <c r="U44" s="13">
        <f t="shared" si="0"/>
        <v>0.94885144831249479</v>
      </c>
      <c r="V44" t="b">
        <f>IF(Model!B50&gt;0,'Calulations '!J44-U44)</f>
        <v>0</v>
      </c>
    </row>
    <row r="45" spans="1:22" x14ac:dyDescent="0.3">
      <c r="A45" s="14"/>
      <c r="B45" s="14"/>
      <c r="C45" s="14"/>
      <c r="D45" s="14"/>
      <c r="E45" s="13" t="s">
        <v>51</v>
      </c>
      <c r="F45" s="13">
        <v>-0.27544916955378501</v>
      </c>
      <c r="G45" s="14"/>
      <c r="H45" s="14"/>
      <c r="I45" s="14"/>
      <c r="J45" s="13">
        <f>IF(OR(Model!B51&gt;7,Model!B51&lt;0.5),3.433,Model!B51)</f>
        <v>3.4329999999999998</v>
      </c>
      <c r="K45" s="13">
        <f>IF(OR(Model!C51&gt;0.4,Model!C51&lt;0.05),0.2550503,Model!C51)</f>
        <v>0.25505030000000001</v>
      </c>
      <c r="L45" s="13">
        <f>IF(OR(Model!D51&gt;5,Model!D51&lt;0.05),2.2251955,Model!D51)</f>
        <v>2.2251954999999999</v>
      </c>
      <c r="M45" s="13">
        <f>IF(OR(Model!E51&gt;3800,Model!E51&lt;0.02),1979.0503,Model!E51)</f>
        <v>1979.0503000000001</v>
      </c>
      <c r="N45" s="13">
        <f>IF(OR(Model!F51&gt;100,Model!F51&lt;0.02),44.390782,Model!F51)</f>
        <v>44.390782000000002</v>
      </c>
      <c r="O45" s="13">
        <f>IF(OR(Model!G51&gt;6,Model!G51&lt;0.02),1.74888827,Model!G51)</f>
        <v>1.7488882699999999</v>
      </c>
      <c r="P45" s="13">
        <f>IF(OR(Model!H51&gt;0.6,Model!H51&lt;0.02),0.3561162,Model!H51)</f>
        <v>0.35611619999999999</v>
      </c>
      <c r="Q45" s="13">
        <f>IF(OR(Model!I51&gt;80,Model!I51&lt;0.02),39.55,Model!I51)</f>
        <v>39.549999999999997</v>
      </c>
      <c r="R45" s="13">
        <f>IF(OR(Model!J51&gt;80,Model!J51&lt;0.02),39.55,Model!J51)</f>
        <v>39.549999999999997</v>
      </c>
      <c r="S45" s="13">
        <f>IF(OR(Model!K51&gt;120,Model!K51&lt;0.02),63.9,Model!K51)</f>
        <v>63.9</v>
      </c>
      <c r="T45" s="13">
        <f>IF(OR(Model!L51&gt;11,Model!L51&lt;0.02),6.4719718,Model!L51)</f>
        <v>6.4719718000000004</v>
      </c>
      <c r="U45" s="13">
        <f t="shared" si="0"/>
        <v>0.94885144831249479</v>
      </c>
      <c r="V45" t="b">
        <f>IF(Model!B51&gt;0,'Calulations '!J45-U45)</f>
        <v>0</v>
      </c>
    </row>
    <row r="46" spans="1:22" x14ac:dyDescent="0.3">
      <c r="A46" s="14"/>
      <c r="B46" s="14"/>
      <c r="C46" s="14"/>
      <c r="D46" s="14"/>
      <c r="E46" s="13" t="s">
        <v>52</v>
      </c>
      <c r="F46" s="13">
        <v>1.78605887391537</v>
      </c>
      <c r="G46" s="14"/>
      <c r="H46" s="14"/>
      <c r="I46" s="14"/>
      <c r="J46" s="13">
        <f>IF(OR(Model!B52&gt;7,Model!B52&lt;0.5),3.433,Model!B52)</f>
        <v>3.4329999999999998</v>
      </c>
      <c r="K46" s="13">
        <f>IF(OR(Model!C52&gt;0.4,Model!C52&lt;0.05),0.2550503,Model!C52)</f>
        <v>0.25505030000000001</v>
      </c>
      <c r="L46" s="13">
        <f>IF(OR(Model!D52&gt;5,Model!D52&lt;0.05),2.2251955,Model!D52)</f>
        <v>2.2251954999999999</v>
      </c>
      <c r="M46" s="13">
        <f>IF(OR(Model!E52&gt;3800,Model!E52&lt;0.02),1979.0503,Model!E52)</f>
        <v>1979.0503000000001</v>
      </c>
      <c r="N46" s="13">
        <f>IF(OR(Model!F52&gt;100,Model!F52&lt;0.02),44.390782,Model!F52)</f>
        <v>44.390782000000002</v>
      </c>
      <c r="O46" s="13">
        <f>IF(OR(Model!G52&gt;6,Model!G52&lt;0.02),1.74888827,Model!G52)</f>
        <v>1.7488882699999999</v>
      </c>
      <c r="P46" s="13">
        <f>IF(OR(Model!H52&gt;0.6,Model!H52&lt;0.02),0.3561162,Model!H52)</f>
        <v>0.35611619999999999</v>
      </c>
      <c r="Q46" s="13">
        <f>IF(OR(Model!I52&gt;80,Model!I52&lt;0.02),39.55,Model!I52)</f>
        <v>39.549999999999997</v>
      </c>
      <c r="R46" s="13">
        <f>IF(OR(Model!J52&gt;80,Model!J52&lt;0.02),39.55,Model!J52)</f>
        <v>39.549999999999997</v>
      </c>
      <c r="S46" s="13">
        <f>IF(OR(Model!K52&gt;120,Model!K52&lt;0.02),63.9,Model!K52)</f>
        <v>63.9</v>
      </c>
      <c r="T46" s="13">
        <f>IF(OR(Model!L52&gt;11,Model!L52&lt;0.02),6.4719718,Model!L52)</f>
        <v>6.4719718000000004</v>
      </c>
      <c r="U46" s="13">
        <f t="shared" si="0"/>
        <v>0.94885144831249479</v>
      </c>
      <c r="V46" t="b">
        <f>IF(Model!B52&gt;0,'Calulations '!J46-U46)</f>
        <v>0</v>
      </c>
    </row>
    <row r="47" spans="1:22" x14ac:dyDescent="0.3">
      <c r="A47" s="14"/>
      <c r="B47" s="14"/>
      <c r="C47" s="14"/>
      <c r="D47" s="14"/>
      <c r="E47" s="13" t="s">
        <v>53</v>
      </c>
      <c r="F47" s="13">
        <v>0.42492933981806602</v>
      </c>
      <c r="G47" s="14"/>
      <c r="H47" s="14"/>
      <c r="I47" s="14"/>
      <c r="J47" s="13">
        <f>IF(OR(Model!B53&gt;7,Model!B53&lt;0.5),3.433,Model!B53)</f>
        <v>3.4329999999999998</v>
      </c>
      <c r="K47" s="13">
        <f>IF(OR(Model!C53&gt;0.4,Model!C53&lt;0.05),0.2550503,Model!C53)</f>
        <v>0.25505030000000001</v>
      </c>
      <c r="L47" s="13">
        <f>IF(OR(Model!D53&gt;5,Model!D53&lt;0.05),2.2251955,Model!D53)</f>
        <v>2.2251954999999999</v>
      </c>
      <c r="M47" s="13">
        <f>IF(OR(Model!E53&gt;3800,Model!E53&lt;0.02),1979.0503,Model!E53)</f>
        <v>1979.0503000000001</v>
      </c>
      <c r="N47" s="13">
        <f>IF(OR(Model!F53&gt;100,Model!F53&lt;0.02),44.390782,Model!F53)</f>
        <v>44.390782000000002</v>
      </c>
      <c r="O47" s="13">
        <f>IF(OR(Model!G53&gt;6,Model!G53&lt;0.02),1.74888827,Model!G53)</f>
        <v>1.7488882699999999</v>
      </c>
      <c r="P47" s="13">
        <f>IF(OR(Model!H53&gt;0.6,Model!H53&lt;0.02),0.3561162,Model!H53)</f>
        <v>0.35611619999999999</v>
      </c>
      <c r="Q47" s="13">
        <f>IF(OR(Model!I53&gt;80,Model!I53&lt;0.02),39.55,Model!I53)</f>
        <v>39.549999999999997</v>
      </c>
      <c r="R47" s="13">
        <f>IF(OR(Model!J53&gt;80,Model!J53&lt;0.02),39.55,Model!J53)</f>
        <v>39.549999999999997</v>
      </c>
      <c r="S47" s="13">
        <f>IF(OR(Model!K53&gt;120,Model!K53&lt;0.02),63.9,Model!K53)</f>
        <v>63.9</v>
      </c>
      <c r="T47" s="13">
        <f>IF(OR(Model!L53&gt;11,Model!L53&lt;0.02),6.4719718,Model!L53)</f>
        <v>6.4719718000000004</v>
      </c>
      <c r="U47" s="13">
        <f t="shared" si="0"/>
        <v>0.94885144831249479</v>
      </c>
      <c r="V47" t="b">
        <f>IF(Model!B53&gt;0,'Calulations '!J47-U47)</f>
        <v>0</v>
      </c>
    </row>
    <row r="48" spans="1:22" x14ac:dyDescent="0.3">
      <c r="A48" s="14"/>
      <c r="B48" s="14"/>
      <c r="C48" s="14"/>
      <c r="D48" s="14"/>
      <c r="E48" s="13" t="s">
        <v>54</v>
      </c>
      <c r="F48" s="21">
        <v>9.4779697577648699E-6</v>
      </c>
      <c r="G48" s="14"/>
      <c r="H48" s="14"/>
      <c r="I48" s="14"/>
      <c r="J48" s="13">
        <f>IF(OR(Model!B54&gt;7,Model!B54&lt;0.5),3.433,Model!B54)</f>
        <v>3.4329999999999998</v>
      </c>
      <c r="K48" s="13">
        <f>IF(OR(Model!C54&gt;0.4,Model!C54&lt;0.05),0.2550503,Model!C54)</f>
        <v>0.25505030000000001</v>
      </c>
      <c r="L48" s="13">
        <f>IF(OR(Model!D54&gt;5,Model!D54&lt;0.05),2.2251955,Model!D54)</f>
        <v>2.2251954999999999</v>
      </c>
      <c r="M48" s="13">
        <f>IF(OR(Model!E54&gt;3800,Model!E54&lt;0.02),1979.0503,Model!E54)</f>
        <v>1979.0503000000001</v>
      </c>
      <c r="N48" s="13">
        <f>IF(OR(Model!F54&gt;100,Model!F54&lt;0.02),44.390782,Model!F54)</f>
        <v>44.390782000000002</v>
      </c>
      <c r="O48" s="13">
        <f>IF(OR(Model!G54&gt;6,Model!G54&lt;0.02),1.74888827,Model!G54)</f>
        <v>1.7488882699999999</v>
      </c>
      <c r="P48" s="13">
        <f>IF(OR(Model!H54&gt;0.6,Model!H54&lt;0.02),0.3561162,Model!H54)</f>
        <v>0.35611619999999999</v>
      </c>
      <c r="Q48" s="13">
        <f>IF(OR(Model!I54&gt;80,Model!I54&lt;0.02),39.55,Model!I54)</f>
        <v>39.549999999999997</v>
      </c>
      <c r="R48" s="13">
        <f>IF(OR(Model!J54&gt;80,Model!J54&lt;0.02),39.55,Model!J54)</f>
        <v>39.549999999999997</v>
      </c>
      <c r="S48" s="13">
        <f>IF(OR(Model!K54&gt;120,Model!K54&lt;0.02),63.9,Model!K54)</f>
        <v>63.9</v>
      </c>
      <c r="T48" s="13">
        <f>IF(OR(Model!L54&gt;11,Model!L54&lt;0.02),6.4719718,Model!L54)</f>
        <v>6.4719718000000004</v>
      </c>
      <c r="U48" s="13">
        <f t="shared" si="0"/>
        <v>0.94885144831249479</v>
      </c>
      <c r="V48" t="b">
        <f>IF(Model!B54&gt;0,'Calulations '!J48-U48)</f>
        <v>0</v>
      </c>
    </row>
    <row r="49" spans="1:22" x14ac:dyDescent="0.3">
      <c r="A49" s="14"/>
      <c r="B49" s="14"/>
      <c r="C49" s="14"/>
      <c r="D49" s="14"/>
      <c r="E49" s="13" t="s">
        <v>55</v>
      </c>
      <c r="F49" s="13">
        <v>4.2763790048616201E-3</v>
      </c>
      <c r="G49" s="14"/>
      <c r="H49" s="14"/>
      <c r="I49" s="14"/>
      <c r="J49" s="13">
        <f>IF(OR(Model!B55&gt;7,Model!B55&lt;0.5),3.433,Model!B55)</f>
        <v>3.4329999999999998</v>
      </c>
      <c r="K49" s="13">
        <f>IF(OR(Model!C55&gt;0.4,Model!C55&lt;0.05),0.2550503,Model!C55)</f>
        <v>0.25505030000000001</v>
      </c>
      <c r="L49" s="13">
        <f>IF(OR(Model!D55&gt;5,Model!D55&lt;0.05),2.2251955,Model!D55)</f>
        <v>2.2251954999999999</v>
      </c>
      <c r="M49" s="13">
        <f>IF(OR(Model!E55&gt;3800,Model!E55&lt;0.02),1979.0503,Model!E55)</f>
        <v>1979.0503000000001</v>
      </c>
      <c r="N49" s="13">
        <f>IF(OR(Model!F55&gt;100,Model!F55&lt;0.02),44.390782,Model!F55)</f>
        <v>44.390782000000002</v>
      </c>
      <c r="O49" s="13">
        <f>IF(OR(Model!G55&gt;6,Model!G55&lt;0.02),1.74888827,Model!G55)</f>
        <v>1.7488882699999999</v>
      </c>
      <c r="P49" s="13">
        <f>IF(OR(Model!H55&gt;0.6,Model!H55&lt;0.02),0.3561162,Model!H55)</f>
        <v>0.35611619999999999</v>
      </c>
      <c r="Q49" s="13">
        <f>IF(OR(Model!I55&gt;80,Model!I55&lt;0.02),39.55,Model!I55)</f>
        <v>39.549999999999997</v>
      </c>
      <c r="R49" s="13">
        <f>IF(OR(Model!J55&gt;80,Model!J55&lt;0.02),39.55,Model!J55)</f>
        <v>39.549999999999997</v>
      </c>
      <c r="S49" s="13">
        <f>IF(OR(Model!K55&gt;120,Model!K55&lt;0.02),63.9,Model!K55)</f>
        <v>63.9</v>
      </c>
      <c r="T49" s="13">
        <f>IF(OR(Model!L55&gt;11,Model!L55&lt;0.02),6.4719718,Model!L55)</f>
        <v>6.4719718000000004</v>
      </c>
      <c r="U49" s="13">
        <f t="shared" si="0"/>
        <v>0.94885144831249479</v>
      </c>
      <c r="V49" t="b">
        <f>IF(Model!B55&gt;0,'Calulations '!J49-U49)</f>
        <v>0</v>
      </c>
    </row>
    <row r="50" spans="1:22" x14ac:dyDescent="0.3">
      <c r="A50" s="14"/>
      <c r="B50" s="14"/>
      <c r="C50" s="14"/>
      <c r="D50" s="14"/>
      <c r="E50" s="13" t="s">
        <v>56</v>
      </c>
      <c r="F50" s="13">
        <v>0.27652340863751301</v>
      </c>
      <c r="G50" s="14"/>
      <c r="H50" s="14"/>
      <c r="I50" s="14"/>
      <c r="J50" s="13">
        <f>IF(OR(Model!B56&gt;7,Model!B56&lt;0.5),3.433,Model!B56)</f>
        <v>3.4329999999999998</v>
      </c>
      <c r="K50" s="13">
        <f>IF(OR(Model!C56&gt;0.4,Model!C56&lt;0.05),0.2550503,Model!C56)</f>
        <v>0.25505030000000001</v>
      </c>
      <c r="L50" s="13">
        <f>IF(OR(Model!D56&gt;5,Model!D56&lt;0.05),2.2251955,Model!D56)</f>
        <v>2.2251954999999999</v>
      </c>
      <c r="M50" s="13">
        <f>IF(OR(Model!E56&gt;3800,Model!E56&lt;0.02),1979.0503,Model!E56)</f>
        <v>1979.0503000000001</v>
      </c>
      <c r="N50" s="13">
        <f>IF(OR(Model!F56&gt;100,Model!F56&lt;0.02),44.390782,Model!F56)</f>
        <v>44.390782000000002</v>
      </c>
      <c r="O50" s="13">
        <f>IF(OR(Model!G56&gt;6,Model!G56&lt;0.02),1.74888827,Model!G56)</f>
        <v>1.7488882699999999</v>
      </c>
      <c r="P50" s="13">
        <f>IF(OR(Model!H56&gt;0.6,Model!H56&lt;0.02),0.3561162,Model!H56)</f>
        <v>0.35611619999999999</v>
      </c>
      <c r="Q50" s="13">
        <f>IF(OR(Model!I56&gt;80,Model!I56&lt;0.02),39.55,Model!I56)</f>
        <v>39.549999999999997</v>
      </c>
      <c r="R50" s="13">
        <f>IF(OR(Model!J56&gt;80,Model!J56&lt;0.02),39.55,Model!J56)</f>
        <v>39.549999999999997</v>
      </c>
      <c r="S50" s="13">
        <f>IF(OR(Model!K56&gt;120,Model!K56&lt;0.02),63.9,Model!K56)</f>
        <v>63.9</v>
      </c>
      <c r="T50" s="13">
        <f>IF(OR(Model!L56&gt;11,Model!L56&lt;0.02),6.4719718,Model!L56)</f>
        <v>6.4719718000000004</v>
      </c>
      <c r="U50" s="13">
        <f t="shared" si="0"/>
        <v>0.94885144831249479</v>
      </c>
      <c r="V50" t="b">
        <f>IF(Model!B56&gt;0,'Calulations '!J50-U50)</f>
        <v>0</v>
      </c>
    </row>
    <row r="51" spans="1:22" x14ac:dyDescent="0.3">
      <c r="A51" s="14"/>
      <c r="B51" s="14"/>
      <c r="C51" s="14"/>
      <c r="D51" s="14"/>
      <c r="E51" s="13" t="s">
        <v>57</v>
      </c>
      <c r="F51" s="13">
        <v>-2.4361064066033E-3</v>
      </c>
      <c r="G51" s="14"/>
      <c r="H51" s="14"/>
      <c r="I51" s="14"/>
      <c r="J51" s="13">
        <f>IF(OR(Model!B57&gt;7,Model!B57&lt;0.5),3.433,Model!B57)</f>
        <v>3.4329999999999998</v>
      </c>
      <c r="K51" s="13">
        <f>IF(OR(Model!C57&gt;0.4,Model!C57&lt;0.05),0.2550503,Model!C57)</f>
        <v>0.25505030000000001</v>
      </c>
      <c r="L51" s="13">
        <f>IF(OR(Model!D57&gt;5,Model!D57&lt;0.05),2.2251955,Model!D57)</f>
        <v>2.2251954999999999</v>
      </c>
      <c r="M51" s="13">
        <f>IF(OR(Model!E57&gt;3800,Model!E57&lt;0.02),1979.0503,Model!E57)</f>
        <v>1979.0503000000001</v>
      </c>
      <c r="N51" s="13">
        <f>IF(OR(Model!F57&gt;100,Model!F57&lt;0.02),44.390782,Model!F57)</f>
        <v>44.390782000000002</v>
      </c>
      <c r="O51" s="13">
        <f>IF(OR(Model!G57&gt;6,Model!G57&lt;0.02),1.74888827,Model!G57)</f>
        <v>1.7488882699999999</v>
      </c>
      <c r="P51" s="13">
        <f>IF(OR(Model!H57&gt;0.6,Model!H57&lt;0.02),0.3561162,Model!H57)</f>
        <v>0.35611619999999999</v>
      </c>
      <c r="Q51" s="13">
        <f>IF(OR(Model!I57&gt;80,Model!I57&lt;0.02),39.55,Model!I57)</f>
        <v>39.549999999999997</v>
      </c>
      <c r="R51" s="13">
        <f>IF(OR(Model!J57&gt;80,Model!J57&lt;0.02),39.55,Model!J57)</f>
        <v>39.549999999999997</v>
      </c>
      <c r="S51" s="13">
        <f>IF(OR(Model!K57&gt;120,Model!K57&lt;0.02),63.9,Model!K57)</f>
        <v>63.9</v>
      </c>
      <c r="T51" s="13">
        <f>IF(OR(Model!L57&gt;11,Model!L57&lt;0.02),6.4719718,Model!L57)</f>
        <v>6.4719718000000004</v>
      </c>
      <c r="U51" s="13">
        <f t="shared" si="0"/>
        <v>0.94885144831249479</v>
      </c>
      <c r="V51" t="b">
        <f>IF(Model!B57&gt;0,'Calulations '!J51-U51)</f>
        <v>0</v>
      </c>
    </row>
    <row r="52" spans="1:22" x14ac:dyDescent="0.3">
      <c r="A52" s="14"/>
      <c r="B52" s="14"/>
      <c r="C52" s="14"/>
      <c r="D52" s="14"/>
      <c r="E52" s="13" t="s">
        <v>58</v>
      </c>
      <c r="F52" s="13">
        <v>4.1296853799091201E-4</v>
      </c>
      <c r="G52" s="14"/>
      <c r="H52" s="14"/>
      <c r="I52" s="14"/>
      <c r="J52" s="13">
        <f>IF(OR(Model!B58&gt;7,Model!B58&lt;0.5),3.433,Model!B58)</f>
        <v>3.4329999999999998</v>
      </c>
      <c r="K52" s="13">
        <f>IF(OR(Model!C58&gt;0.4,Model!C58&lt;0.05),0.2550503,Model!C58)</f>
        <v>0.25505030000000001</v>
      </c>
      <c r="L52" s="13">
        <f>IF(OR(Model!D58&gt;5,Model!D58&lt;0.05),2.2251955,Model!D58)</f>
        <v>2.2251954999999999</v>
      </c>
      <c r="M52" s="13">
        <f>IF(OR(Model!E58&gt;3800,Model!E58&lt;0.02),1979.0503,Model!E58)</f>
        <v>1979.0503000000001</v>
      </c>
      <c r="N52" s="13">
        <f>IF(OR(Model!F58&gt;100,Model!F58&lt;0.02),44.390782,Model!F58)</f>
        <v>44.390782000000002</v>
      </c>
      <c r="O52" s="13">
        <f>IF(OR(Model!G58&gt;6,Model!G58&lt;0.02),1.74888827,Model!G58)</f>
        <v>1.7488882699999999</v>
      </c>
      <c r="P52" s="13">
        <f>IF(OR(Model!H58&gt;0.6,Model!H58&lt;0.02),0.3561162,Model!H58)</f>
        <v>0.35611619999999999</v>
      </c>
      <c r="Q52" s="13">
        <f>IF(OR(Model!I58&gt;80,Model!I58&lt;0.02),39.55,Model!I58)</f>
        <v>39.549999999999997</v>
      </c>
      <c r="R52" s="13">
        <f>IF(OR(Model!J58&gt;80,Model!J58&lt;0.02),39.55,Model!J58)</f>
        <v>39.549999999999997</v>
      </c>
      <c r="S52" s="13">
        <f>IF(OR(Model!K58&gt;120,Model!K58&lt;0.02),63.9,Model!K58)</f>
        <v>63.9</v>
      </c>
      <c r="T52" s="13">
        <f>IF(OR(Model!L58&gt;11,Model!L58&lt;0.02),6.4719718,Model!L58)</f>
        <v>6.4719718000000004</v>
      </c>
      <c r="U52" s="13">
        <f t="shared" si="0"/>
        <v>0.94885144831249479</v>
      </c>
      <c r="V52" t="b">
        <f>IF(Model!B58&gt;0,'Calulations '!J52-U52)</f>
        <v>0</v>
      </c>
    </row>
    <row r="53" spans="1:22" x14ac:dyDescent="0.3">
      <c r="A53" s="14"/>
      <c r="B53" s="14"/>
      <c r="C53" s="14"/>
      <c r="D53" s="14"/>
      <c r="E53" s="13" t="s">
        <v>59</v>
      </c>
      <c r="F53" s="13">
        <v>-1.2179690598572801E-2</v>
      </c>
      <c r="G53" s="14"/>
      <c r="H53" s="14"/>
      <c r="I53" s="14"/>
      <c r="J53" s="13">
        <f>IF(OR(Model!B59&gt;7,Model!B59&lt;0.5),3.433,Model!B59)</f>
        <v>3.4329999999999998</v>
      </c>
      <c r="K53" s="13">
        <f>IF(OR(Model!C59&gt;0.4,Model!C59&lt;0.05),0.2550503,Model!C59)</f>
        <v>0.25505030000000001</v>
      </c>
      <c r="L53" s="13">
        <f>IF(OR(Model!D59&gt;5,Model!D59&lt;0.05),2.2251955,Model!D59)</f>
        <v>2.2251954999999999</v>
      </c>
      <c r="M53" s="13">
        <f>IF(OR(Model!E59&gt;3800,Model!E59&lt;0.02),1979.0503,Model!E59)</f>
        <v>1979.0503000000001</v>
      </c>
      <c r="N53" s="13">
        <f>IF(OR(Model!F59&gt;100,Model!F59&lt;0.02),44.390782,Model!F59)</f>
        <v>44.390782000000002</v>
      </c>
      <c r="O53" s="13">
        <f>IF(OR(Model!G59&gt;6,Model!G59&lt;0.02),1.74888827,Model!G59)</f>
        <v>1.7488882699999999</v>
      </c>
      <c r="P53" s="13">
        <f>IF(OR(Model!H59&gt;0.6,Model!H59&lt;0.02),0.3561162,Model!H59)</f>
        <v>0.35611619999999999</v>
      </c>
      <c r="Q53" s="13">
        <f>IF(OR(Model!I59&gt;80,Model!I59&lt;0.02),39.55,Model!I59)</f>
        <v>39.549999999999997</v>
      </c>
      <c r="R53" s="13">
        <f>IF(OR(Model!J59&gt;80,Model!J59&lt;0.02),39.55,Model!J59)</f>
        <v>39.549999999999997</v>
      </c>
      <c r="S53" s="13">
        <f>IF(OR(Model!K59&gt;120,Model!K59&lt;0.02),63.9,Model!K59)</f>
        <v>63.9</v>
      </c>
      <c r="T53" s="13">
        <f>IF(OR(Model!L59&gt;11,Model!L59&lt;0.02),6.4719718,Model!L59)</f>
        <v>6.4719718000000004</v>
      </c>
      <c r="U53" s="13">
        <f t="shared" si="0"/>
        <v>0.94885144831249479</v>
      </c>
      <c r="V53" t="b">
        <f>IF(Model!B59&gt;0,'Calulations '!J53-U53)</f>
        <v>0</v>
      </c>
    </row>
    <row r="54" spans="1:22" x14ac:dyDescent="0.3">
      <c r="A54" s="14"/>
      <c r="B54" s="14"/>
      <c r="C54" s="14"/>
      <c r="D54" s="14"/>
      <c r="E54" s="13" t="s">
        <v>60</v>
      </c>
      <c r="F54" s="21">
        <v>9.0610202899711702E-6</v>
      </c>
      <c r="G54" s="14"/>
      <c r="H54" s="14"/>
      <c r="I54" s="14"/>
      <c r="J54" s="13">
        <f>IF(OR(Model!B60&gt;7,Model!B60&lt;0.5),3.433,Model!B60)</f>
        <v>3.4329999999999998</v>
      </c>
      <c r="K54" s="13">
        <f>IF(OR(Model!C60&gt;0.4,Model!C60&lt;0.05),0.2550503,Model!C60)</f>
        <v>0.25505030000000001</v>
      </c>
      <c r="L54" s="13">
        <f>IF(OR(Model!D60&gt;5,Model!D60&lt;0.05),2.2251955,Model!D60)</f>
        <v>2.2251954999999999</v>
      </c>
      <c r="M54" s="13">
        <f>IF(OR(Model!E60&gt;3800,Model!E60&lt;0.02),1979.0503,Model!E60)</f>
        <v>1979.0503000000001</v>
      </c>
      <c r="N54" s="13">
        <f>IF(OR(Model!F60&gt;100,Model!F60&lt;0.02),44.390782,Model!F60)</f>
        <v>44.390782000000002</v>
      </c>
      <c r="O54" s="13">
        <f>IF(OR(Model!G60&gt;6,Model!G60&lt;0.02),1.74888827,Model!G60)</f>
        <v>1.7488882699999999</v>
      </c>
      <c r="P54" s="13">
        <f>IF(OR(Model!H60&gt;0.6,Model!H60&lt;0.02),0.3561162,Model!H60)</f>
        <v>0.35611619999999999</v>
      </c>
      <c r="Q54" s="13">
        <f>IF(OR(Model!I60&gt;80,Model!I60&lt;0.02),39.55,Model!I60)</f>
        <v>39.549999999999997</v>
      </c>
      <c r="R54" s="13">
        <f>IF(OR(Model!J60&gt;80,Model!J60&lt;0.02),39.55,Model!J60)</f>
        <v>39.549999999999997</v>
      </c>
      <c r="S54" s="13">
        <f>IF(OR(Model!K60&gt;120,Model!K60&lt;0.02),63.9,Model!K60)</f>
        <v>63.9</v>
      </c>
      <c r="T54" s="13">
        <f>IF(OR(Model!L60&gt;11,Model!L60&lt;0.02),6.4719718,Model!L60)</f>
        <v>6.4719718000000004</v>
      </c>
      <c r="U54" s="13">
        <f t="shared" si="0"/>
        <v>0.94885144831249479</v>
      </c>
      <c r="V54" t="b">
        <f>IF(Model!B60&gt;0,'Calulations '!J54-U54)</f>
        <v>0</v>
      </c>
    </row>
    <row r="55" spans="1:22" x14ac:dyDescent="0.3">
      <c r="A55" s="14"/>
      <c r="B55" s="14"/>
      <c r="C55" s="14"/>
      <c r="D55" s="14"/>
      <c r="E55" s="13" t="s">
        <v>61</v>
      </c>
      <c r="F55" s="21">
        <v>-3.6877690352522502E-5</v>
      </c>
      <c r="G55" s="14"/>
      <c r="H55" s="14"/>
      <c r="I55" s="14"/>
      <c r="J55" s="13">
        <f>IF(OR(Model!B61&gt;7,Model!B61&lt;0.5),3.433,Model!B61)</f>
        <v>3.4329999999999998</v>
      </c>
      <c r="K55" s="13">
        <f>IF(OR(Model!C61&gt;0.4,Model!C61&lt;0.05),0.2550503,Model!C61)</f>
        <v>0.25505030000000001</v>
      </c>
      <c r="L55" s="13">
        <f>IF(OR(Model!D61&gt;5,Model!D61&lt;0.05),2.2251955,Model!D61)</f>
        <v>2.2251954999999999</v>
      </c>
      <c r="M55" s="13">
        <f>IF(OR(Model!E61&gt;3800,Model!E61&lt;0.02),1979.0503,Model!E61)</f>
        <v>1979.0503000000001</v>
      </c>
      <c r="N55" s="13">
        <f>IF(OR(Model!F61&gt;100,Model!F61&lt;0.02),44.390782,Model!F61)</f>
        <v>44.390782000000002</v>
      </c>
      <c r="O55" s="13">
        <f>IF(OR(Model!G61&gt;6,Model!G61&lt;0.02),1.74888827,Model!G61)</f>
        <v>1.7488882699999999</v>
      </c>
      <c r="P55" s="13">
        <f>IF(OR(Model!H61&gt;0.6,Model!H61&lt;0.02),0.3561162,Model!H61)</f>
        <v>0.35611619999999999</v>
      </c>
      <c r="Q55" s="13">
        <f>IF(OR(Model!I61&gt;80,Model!I61&lt;0.02),39.55,Model!I61)</f>
        <v>39.549999999999997</v>
      </c>
      <c r="R55" s="13">
        <f>IF(OR(Model!J61&gt;80,Model!J61&lt;0.02),39.55,Model!J61)</f>
        <v>39.549999999999997</v>
      </c>
      <c r="S55" s="13">
        <f>IF(OR(Model!K61&gt;120,Model!K61&lt;0.02),63.9,Model!K61)</f>
        <v>63.9</v>
      </c>
      <c r="T55" s="13">
        <f>IF(OR(Model!L61&gt;11,Model!L61&lt;0.02),6.4719718,Model!L61)</f>
        <v>6.4719718000000004</v>
      </c>
      <c r="U55" s="13">
        <f t="shared" si="0"/>
        <v>0.94885144831249479</v>
      </c>
      <c r="V55" t="b">
        <f>IF(Model!B61&gt;0,'Calulations '!J55-U55)</f>
        <v>0</v>
      </c>
    </row>
    <row r="56" spans="1:22" x14ac:dyDescent="0.3">
      <c r="A56" s="14"/>
      <c r="B56" s="14"/>
      <c r="C56" s="14"/>
      <c r="D56" s="14"/>
      <c r="E56" s="13" t="s">
        <v>62</v>
      </c>
      <c r="F56" s="13">
        <v>-6.7776802453979297E-3</v>
      </c>
      <c r="G56" s="14"/>
      <c r="H56" s="14"/>
      <c r="I56" s="14"/>
      <c r="J56" s="13">
        <f>IF(OR(Model!B62&gt;7,Model!B62&lt;0.5),3.433,Model!B62)</f>
        <v>3.4329999999999998</v>
      </c>
      <c r="K56" s="13">
        <f>IF(OR(Model!C62&gt;0.4,Model!C62&lt;0.05),0.2550503,Model!C62)</f>
        <v>0.25505030000000001</v>
      </c>
      <c r="L56" s="13">
        <f>IF(OR(Model!D62&gt;5,Model!D62&lt;0.05),2.2251955,Model!D62)</f>
        <v>2.2251954999999999</v>
      </c>
      <c r="M56" s="13">
        <f>IF(OR(Model!E62&gt;3800,Model!E62&lt;0.02),1979.0503,Model!E62)</f>
        <v>1979.0503000000001</v>
      </c>
      <c r="N56" s="13">
        <f>IF(OR(Model!F62&gt;100,Model!F62&lt;0.02),44.390782,Model!F62)</f>
        <v>44.390782000000002</v>
      </c>
      <c r="O56" s="13">
        <f>IF(OR(Model!G62&gt;6,Model!G62&lt;0.02),1.74888827,Model!G62)</f>
        <v>1.7488882699999999</v>
      </c>
      <c r="P56" s="13">
        <f>IF(OR(Model!H62&gt;0.6,Model!H62&lt;0.02),0.3561162,Model!H62)</f>
        <v>0.35611619999999999</v>
      </c>
      <c r="Q56" s="13">
        <f>IF(OR(Model!I62&gt;80,Model!I62&lt;0.02),39.55,Model!I62)</f>
        <v>39.549999999999997</v>
      </c>
      <c r="R56" s="13">
        <f>IF(OR(Model!J62&gt;80,Model!J62&lt;0.02),39.55,Model!J62)</f>
        <v>39.549999999999997</v>
      </c>
      <c r="S56" s="13">
        <f>IF(OR(Model!K62&gt;120,Model!K62&lt;0.02),63.9,Model!K62)</f>
        <v>63.9</v>
      </c>
      <c r="T56" s="13">
        <f>IF(OR(Model!L62&gt;11,Model!L62&lt;0.02),6.4719718,Model!L62)</f>
        <v>6.4719718000000004</v>
      </c>
      <c r="U56" s="13">
        <f t="shared" si="0"/>
        <v>0.94885144831249479</v>
      </c>
      <c r="V56" t="b">
        <f>IF(Model!B62&gt;0,'Calulations '!J56-U56)</f>
        <v>0</v>
      </c>
    </row>
    <row r="57" spans="1:22" x14ac:dyDescent="0.3">
      <c r="A57" s="14"/>
      <c r="B57" s="14"/>
      <c r="C57" s="14"/>
      <c r="D57" s="14"/>
      <c r="E57" s="13" t="s">
        <v>63</v>
      </c>
      <c r="F57" s="13">
        <v>3.1219862261704399E-2</v>
      </c>
      <c r="G57" s="14"/>
      <c r="H57" s="14"/>
      <c r="I57" s="14"/>
      <c r="J57" s="13">
        <f>IF(OR(Model!B63&gt;7,Model!B63&lt;0.5),3.433,Model!B63)</f>
        <v>3.4329999999999998</v>
      </c>
      <c r="K57" s="13">
        <f>IF(OR(Model!C63&gt;0.4,Model!C63&lt;0.05),0.2550503,Model!C63)</f>
        <v>0.25505030000000001</v>
      </c>
      <c r="L57" s="13">
        <f>IF(OR(Model!D63&gt;5,Model!D63&lt;0.05),2.2251955,Model!D63)</f>
        <v>2.2251954999999999</v>
      </c>
      <c r="M57" s="13">
        <f>IF(OR(Model!E63&gt;3800,Model!E63&lt;0.02),1979.0503,Model!E63)</f>
        <v>1979.0503000000001</v>
      </c>
      <c r="N57" s="13">
        <f>IF(OR(Model!F63&gt;100,Model!F63&lt;0.02),44.390782,Model!F63)</f>
        <v>44.390782000000002</v>
      </c>
      <c r="O57" s="13">
        <f>IF(OR(Model!G63&gt;6,Model!G63&lt;0.02),1.74888827,Model!G63)</f>
        <v>1.7488882699999999</v>
      </c>
      <c r="P57" s="13">
        <f>IF(OR(Model!H63&gt;0.6,Model!H63&lt;0.02),0.3561162,Model!H63)</f>
        <v>0.35611619999999999</v>
      </c>
      <c r="Q57" s="13">
        <f>IF(OR(Model!I63&gt;80,Model!I63&lt;0.02),39.55,Model!I63)</f>
        <v>39.549999999999997</v>
      </c>
      <c r="R57" s="13">
        <f>IF(OR(Model!J63&gt;80,Model!J63&lt;0.02),39.55,Model!J63)</f>
        <v>39.549999999999997</v>
      </c>
      <c r="S57" s="13">
        <f>IF(OR(Model!K63&gt;120,Model!K63&lt;0.02),63.9,Model!K63)</f>
        <v>63.9</v>
      </c>
      <c r="T57" s="13">
        <f>IF(OR(Model!L63&gt;11,Model!L63&lt;0.02),6.4719718,Model!L63)</f>
        <v>6.4719718000000004</v>
      </c>
      <c r="U57" s="13">
        <f t="shared" si="0"/>
        <v>0.94885144831249479</v>
      </c>
      <c r="V57" t="b">
        <f>IF(Model!B63&gt;0,'Calulations '!J57-U57)</f>
        <v>0</v>
      </c>
    </row>
    <row r="58" spans="1:22" x14ac:dyDescent="0.3">
      <c r="A58" s="14"/>
      <c r="B58" s="14"/>
      <c r="C58" s="14"/>
      <c r="D58" s="14"/>
      <c r="E58" s="13" t="s">
        <v>64</v>
      </c>
      <c r="F58" s="21">
        <v>-7.8852917989221405E-5</v>
      </c>
      <c r="G58" s="14"/>
      <c r="H58" s="14"/>
      <c r="I58" s="14"/>
      <c r="J58" s="13">
        <f>IF(OR(Model!B64&gt;7,Model!B64&lt;0.5),3.433,Model!B64)</f>
        <v>3.4329999999999998</v>
      </c>
      <c r="K58" s="13">
        <f>IF(OR(Model!C64&gt;0.4,Model!C64&lt;0.05),0.2550503,Model!C64)</f>
        <v>0.25505030000000001</v>
      </c>
      <c r="L58" s="13">
        <f>IF(OR(Model!D64&gt;5,Model!D64&lt;0.05),2.2251955,Model!D64)</f>
        <v>2.2251954999999999</v>
      </c>
      <c r="M58" s="13">
        <f>IF(OR(Model!E64&gt;3800,Model!E64&lt;0.02),1979.0503,Model!E64)</f>
        <v>1979.0503000000001</v>
      </c>
      <c r="N58" s="13">
        <f>IF(OR(Model!F64&gt;100,Model!F64&lt;0.02),44.390782,Model!F64)</f>
        <v>44.390782000000002</v>
      </c>
      <c r="O58" s="13">
        <f>IF(OR(Model!G64&gt;6,Model!G64&lt;0.02),1.74888827,Model!G64)</f>
        <v>1.7488882699999999</v>
      </c>
      <c r="P58" s="13">
        <f>IF(OR(Model!H64&gt;0.6,Model!H64&lt;0.02),0.3561162,Model!H64)</f>
        <v>0.35611619999999999</v>
      </c>
      <c r="Q58" s="13">
        <f>IF(OR(Model!I64&gt;80,Model!I64&lt;0.02),39.55,Model!I64)</f>
        <v>39.549999999999997</v>
      </c>
      <c r="R58" s="13">
        <f>IF(OR(Model!J64&gt;80,Model!J64&lt;0.02),39.55,Model!J64)</f>
        <v>39.549999999999997</v>
      </c>
      <c r="S58" s="13">
        <f>IF(OR(Model!K64&gt;120,Model!K64&lt;0.02),63.9,Model!K64)</f>
        <v>63.9</v>
      </c>
      <c r="T58" s="13">
        <f>IF(OR(Model!L64&gt;11,Model!L64&lt;0.02),6.4719718,Model!L64)</f>
        <v>6.4719718000000004</v>
      </c>
      <c r="U58" s="13">
        <f t="shared" si="0"/>
        <v>0.94885144831249479</v>
      </c>
      <c r="V58" t="b">
        <f>IF(Model!B64&gt;0,'Calulations '!J58-U58)</f>
        <v>0</v>
      </c>
    </row>
    <row r="59" spans="1:22" x14ac:dyDescent="0.3">
      <c r="A59" s="14"/>
      <c r="B59" s="14"/>
      <c r="C59" s="14"/>
      <c r="D59" s="14"/>
      <c r="E59" s="14"/>
      <c r="F59" s="14"/>
      <c r="G59" s="14"/>
      <c r="H59" s="14"/>
      <c r="I59" s="14"/>
      <c r="J59" s="13">
        <f>IF(OR(Model!B65&gt;7,Model!B65&lt;0.5),3.433,Model!B65)</f>
        <v>3.4329999999999998</v>
      </c>
      <c r="K59" s="13">
        <f>IF(OR(Model!C65&gt;0.4,Model!C65&lt;0.05),0.2550503,Model!C65)</f>
        <v>0.25505030000000001</v>
      </c>
      <c r="L59" s="13">
        <f>IF(OR(Model!D65&gt;5,Model!D65&lt;0.05),2.2251955,Model!D65)</f>
        <v>2.2251954999999999</v>
      </c>
      <c r="M59" s="13">
        <f>IF(OR(Model!E65&gt;3800,Model!E65&lt;0.02),1979.0503,Model!E65)</f>
        <v>1979.0503000000001</v>
      </c>
      <c r="N59" s="13">
        <f>IF(OR(Model!F65&gt;100,Model!F65&lt;0.02),44.390782,Model!F65)</f>
        <v>44.390782000000002</v>
      </c>
      <c r="O59" s="13">
        <f>IF(OR(Model!G65&gt;6,Model!G65&lt;0.02),1.74888827,Model!G65)</f>
        <v>1.7488882699999999</v>
      </c>
      <c r="P59" s="13">
        <f>IF(OR(Model!H65&gt;0.6,Model!H65&lt;0.02),0.3561162,Model!H65)</f>
        <v>0.35611619999999999</v>
      </c>
      <c r="Q59" s="13">
        <f>IF(OR(Model!I65&gt;80,Model!I65&lt;0.02),39.55,Model!I65)</f>
        <v>39.549999999999997</v>
      </c>
      <c r="R59" s="13">
        <f>IF(OR(Model!J65&gt;80,Model!J65&lt;0.02),39.55,Model!J65)</f>
        <v>39.549999999999997</v>
      </c>
      <c r="S59" s="13">
        <f>IF(OR(Model!K65&gt;120,Model!K65&lt;0.02),63.9,Model!K65)</f>
        <v>63.9</v>
      </c>
      <c r="T59" s="13">
        <f>IF(OR(Model!L65&gt;11,Model!L65&lt;0.02),6.4719718,Model!L65)</f>
        <v>6.4719718000000004</v>
      </c>
      <c r="U59" s="13">
        <f t="shared" si="0"/>
        <v>0.94885144831249479</v>
      </c>
      <c r="V59" t="b">
        <f>IF(Model!B65&gt;0,'Calulations '!J59-U59)</f>
        <v>0</v>
      </c>
    </row>
    <row r="60" spans="1:22" x14ac:dyDescent="0.3">
      <c r="A60" s="14"/>
      <c r="B60" s="14"/>
      <c r="C60" s="14"/>
      <c r="D60" s="14"/>
      <c r="E60" s="14"/>
      <c r="F60" s="14"/>
      <c r="G60" s="14"/>
      <c r="H60" s="14"/>
      <c r="I60" s="14"/>
      <c r="J60" s="13">
        <f>IF(OR(Model!B66&gt;7,Model!B66&lt;0.5),3.433,Model!B66)</f>
        <v>3.4329999999999998</v>
      </c>
      <c r="K60" s="13">
        <f>IF(OR(Model!C66&gt;0.4,Model!C66&lt;0.05),0.2550503,Model!C66)</f>
        <v>0.25505030000000001</v>
      </c>
      <c r="L60" s="13">
        <f>IF(OR(Model!D66&gt;5,Model!D66&lt;0.05),2.2251955,Model!D66)</f>
        <v>2.2251954999999999</v>
      </c>
      <c r="M60" s="13">
        <f>IF(OR(Model!E66&gt;3800,Model!E66&lt;0.02),1979.0503,Model!E66)</f>
        <v>1979.0503000000001</v>
      </c>
      <c r="N60" s="13">
        <f>IF(OR(Model!F66&gt;100,Model!F66&lt;0.02),44.390782,Model!F66)</f>
        <v>44.390782000000002</v>
      </c>
      <c r="O60" s="13">
        <f>IF(OR(Model!G66&gt;6,Model!G66&lt;0.02),1.74888827,Model!G66)</f>
        <v>1.7488882699999999</v>
      </c>
      <c r="P60" s="13">
        <f>IF(OR(Model!H66&gt;0.6,Model!H66&lt;0.02),0.3561162,Model!H66)</f>
        <v>0.35611619999999999</v>
      </c>
      <c r="Q60" s="13">
        <f>IF(OR(Model!I66&gt;80,Model!I66&lt;0.02),39.55,Model!I66)</f>
        <v>39.549999999999997</v>
      </c>
      <c r="R60" s="13">
        <f>IF(OR(Model!J66&gt;80,Model!J66&lt;0.02),39.55,Model!J66)</f>
        <v>39.549999999999997</v>
      </c>
      <c r="S60" s="13">
        <f>IF(OR(Model!K66&gt;120,Model!K66&lt;0.02),63.9,Model!K66)</f>
        <v>63.9</v>
      </c>
      <c r="T60" s="13">
        <f>IF(OR(Model!L66&gt;11,Model!L66&lt;0.02),6.4719718,Model!L66)</f>
        <v>6.4719718000000004</v>
      </c>
      <c r="U60" s="13">
        <f t="shared" si="0"/>
        <v>0.94885144831249479</v>
      </c>
      <c r="V60" t="b">
        <f>IF(Model!B66&gt;0,'Calulations '!J60-U60)</f>
        <v>0</v>
      </c>
    </row>
    <row r="61" spans="1:22" x14ac:dyDescent="0.3">
      <c r="A61" s="14"/>
      <c r="B61" s="14"/>
      <c r="C61" s="14"/>
      <c r="D61" s="14"/>
      <c r="E61" s="14"/>
      <c r="F61" s="14"/>
      <c r="G61" s="14"/>
      <c r="H61" s="14"/>
      <c r="I61" s="14"/>
      <c r="J61" s="13">
        <f>IF(OR(Model!B67&gt;7,Model!B67&lt;0.5),3.433,Model!B67)</f>
        <v>3.4329999999999998</v>
      </c>
      <c r="K61" s="13">
        <f>IF(OR(Model!C67&gt;0.4,Model!C67&lt;0.05),0.2550503,Model!C67)</f>
        <v>0.25505030000000001</v>
      </c>
      <c r="L61" s="13">
        <f>IF(OR(Model!D67&gt;5,Model!D67&lt;0.05),2.2251955,Model!D67)</f>
        <v>2.2251954999999999</v>
      </c>
      <c r="M61" s="13">
        <f>IF(OR(Model!E67&gt;3800,Model!E67&lt;0.02),1979.0503,Model!E67)</f>
        <v>1979.0503000000001</v>
      </c>
      <c r="N61" s="13">
        <f>IF(OR(Model!F67&gt;100,Model!F67&lt;0.02),44.390782,Model!F67)</f>
        <v>44.390782000000002</v>
      </c>
      <c r="O61" s="13">
        <f>IF(OR(Model!G67&gt;6,Model!G67&lt;0.02),1.74888827,Model!G67)</f>
        <v>1.7488882699999999</v>
      </c>
      <c r="P61" s="13">
        <f>IF(OR(Model!H67&gt;0.6,Model!H67&lt;0.02),0.3561162,Model!H67)</f>
        <v>0.35611619999999999</v>
      </c>
      <c r="Q61" s="13">
        <f>IF(OR(Model!I67&gt;80,Model!I67&lt;0.02),39.55,Model!I67)</f>
        <v>39.549999999999997</v>
      </c>
      <c r="R61" s="13">
        <f>IF(OR(Model!J67&gt;80,Model!J67&lt;0.02),39.55,Model!J67)</f>
        <v>39.549999999999997</v>
      </c>
      <c r="S61" s="13">
        <f>IF(OR(Model!K67&gt;120,Model!K67&lt;0.02),63.9,Model!K67)</f>
        <v>63.9</v>
      </c>
      <c r="T61" s="13">
        <f>IF(OR(Model!L67&gt;11,Model!L67&lt;0.02),6.4719718,Model!L67)</f>
        <v>6.4719718000000004</v>
      </c>
      <c r="U61" s="13">
        <f t="shared" si="0"/>
        <v>0.94885144831249479</v>
      </c>
      <c r="V61" t="b">
        <f>IF(Model!B67&gt;0,'Calulations '!J61-U61)</f>
        <v>0</v>
      </c>
    </row>
    <row r="62" spans="1:22" x14ac:dyDescent="0.3">
      <c r="A62" s="14"/>
      <c r="B62" s="14"/>
      <c r="C62" s="14"/>
      <c r="D62" s="14"/>
      <c r="E62" s="14"/>
      <c r="F62" s="14"/>
      <c r="G62" s="14"/>
      <c r="H62" s="14"/>
      <c r="I62" s="14"/>
      <c r="J62" s="13">
        <f>IF(OR(Model!B68&gt;7,Model!B68&lt;0.5),3.433,Model!B68)</f>
        <v>3.4329999999999998</v>
      </c>
      <c r="K62" s="13">
        <f>IF(OR(Model!C68&gt;0.4,Model!C68&lt;0.05),0.2550503,Model!C68)</f>
        <v>0.25505030000000001</v>
      </c>
      <c r="L62" s="13">
        <f>IF(OR(Model!D68&gt;5,Model!D68&lt;0.05),2.2251955,Model!D68)</f>
        <v>2.2251954999999999</v>
      </c>
      <c r="M62" s="13">
        <f>IF(OR(Model!E68&gt;3800,Model!E68&lt;0.02),1979.0503,Model!E68)</f>
        <v>1979.0503000000001</v>
      </c>
      <c r="N62" s="13">
        <f>IF(OR(Model!F68&gt;100,Model!F68&lt;0.02),44.390782,Model!F68)</f>
        <v>44.390782000000002</v>
      </c>
      <c r="O62" s="13">
        <f>IF(OR(Model!G68&gt;6,Model!G68&lt;0.02),1.74888827,Model!G68)</f>
        <v>1.7488882699999999</v>
      </c>
      <c r="P62" s="13">
        <f>IF(OR(Model!H68&gt;0.6,Model!H68&lt;0.02),0.3561162,Model!H68)</f>
        <v>0.35611619999999999</v>
      </c>
      <c r="Q62" s="13">
        <f>IF(OR(Model!I68&gt;80,Model!I68&lt;0.02),39.55,Model!I68)</f>
        <v>39.549999999999997</v>
      </c>
      <c r="R62" s="13">
        <f>IF(OR(Model!J68&gt;80,Model!J68&lt;0.02),39.55,Model!J68)</f>
        <v>39.549999999999997</v>
      </c>
      <c r="S62" s="13">
        <f>IF(OR(Model!K68&gt;120,Model!K68&lt;0.02),63.9,Model!K68)</f>
        <v>63.9</v>
      </c>
      <c r="T62" s="13">
        <f>IF(OR(Model!L68&gt;11,Model!L68&lt;0.02),6.4719718,Model!L68)</f>
        <v>6.4719718000000004</v>
      </c>
      <c r="U62" s="13">
        <f t="shared" si="0"/>
        <v>0.94885144831249479</v>
      </c>
      <c r="V62" t="b">
        <f>IF(Model!B68&gt;0,'Calulations '!J62-U62)</f>
        <v>0</v>
      </c>
    </row>
    <row r="63" spans="1:22" x14ac:dyDescent="0.3">
      <c r="A63" s="14"/>
      <c r="B63" s="14"/>
      <c r="C63" s="14"/>
      <c r="D63" s="14"/>
      <c r="E63" s="14"/>
      <c r="F63" s="14"/>
      <c r="G63" s="14"/>
      <c r="H63" s="14"/>
      <c r="I63" s="14"/>
      <c r="J63" s="13">
        <f>IF(OR(Model!B69&gt;7,Model!B69&lt;0.5),3.433,Model!B69)</f>
        <v>3.4329999999999998</v>
      </c>
      <c r="K63" s="13">
        <f>IF(OR(Model!C69&gt;0.4,Model!C69&lt;0.05),0.2550503,Model!C69)</f>
        <v>0.25505030000000001</v>
      </c>
      <c r="L63" s="13">
        <f>IF(OR(Model!D69&gt;5,Model!D69&lt;0.05),2.2251955,Model!D69)</f>
        <v>2.2251954999999999</v>
      </c>
      <c r="M63" s="13">
        <f>IF(OR(Model!E69&gt;3800,Model!E69&lt;0.02),1979.0503,Model!E69)</f>
        <v>1979.0503000000001</v>
      </c>
      <c r="N63" s="13">
        <f>IF(OR(Model!F69&gt;100,Model!F69&lt;0.02),44.390782,Model!F69)</f>
        <v>44.390782000000002</v>
      </c>
      <c r="O63" s="13">
        <f>IF(OR(Model!G69&gt;6,Model!G69&lt;0.02),1.74888827,Model!G69)</f>
        <v>1.7488882699999999</v>
      </c>
      <c r="P63" s="13">
        <f>IF(OR(Model!H69&gt;0.6,Model!H69&lt;0.02),0.3561162,Model!H69)</f>
        <v>0.35611619999999999</v>
      </c>
      <c r="Q63" s="13">
        <f>IF(OR(Model!I69&gt;80,Model!I69&lt;0.02),39.55,Model!I69)</f>
        <v>39.549999999999997</v>
      </c>
      <c r="R63" s="13">
        <f>IF(OR(Model!J69&gt;80,Model!J69&lt;0.02),39.55,Model!J69)</f>
        <v>39.549999999999997</v>
      </c>
      <c r="S63" s="13">
        <f>IF(OR(Model!K69&gt;120,Model!K69&lt;0.02),63.9,Model!K69)</f>
        <v>63.9</v>
      </c>
      <c r="T63" s="13">
        <f>IF(OR(Model!L69&gt;11,Model!L69&lt;0.02),6.4719718,Model!L69)</f>
        <v>6.4719718000000004</v>
      </c>
      <c r="U63" s="13">
        <f t="shared" si="0"/>
        <v>0.94885144831249479</v>
      </c>
      <c r="V63" t="b">
        <f>IF(Model!B69&gt;0,'Calulations '!J63-U63)</f>
        <v>0</v>
      </c>
    </row>
    <row r="64" spans="1:22" x14ac:dyDescent="0.3">
      <c r="A64" s="14"/>
      <c r="B64" s="14"/>
      <c r="C64" s="14"/>
      <c r="D64" s="14"/>
      <c r="E64" s="14"/>
      <c r="F64" s="14"/>
      <c r="G64" s="14"/>
      <c r="H64" s="14"/>
      <c r="I64" s="14"/>
      <c r="J64" s="13">
        <f>IF(OR(Model!B70&gt;7,Model!B70&lt;0.5),3.433,Model!B70)</f>
        <v>3.4329999999999998</v>
      </c>
      <c r="K64" s="13">
        <f>IF(OR(Model!C70&gt;0.4,Model!C70&lt;0.05),0.2550503,Model!C70)</f>
        <v>0.25505030000000001</v>
      </c>
      <c r="L64" s="13">
        <f>IF(OR(Model!D70&gt;5,Model!D70&lt;0.05),2.2251955,Model!D70)</f>
        <v>2.2251954999999999</v>
      </c>
      <c r="M64" s="13">
        <f>IF(OR(Model!E70&gt;3800,Model!E70&lt;0.02),1979.0503,Model!E70)</f>
        <v>1979.0503000000001</v>
      </c>
      <c r="N64" s="13">
        <f>IF(OR(Model!F70&gt;100,Model!F70&lt;0.02),44.390782,Model!F70)</f>
        <v>44.390782000000002</v>
      </c>
      <c r="O64" s="13">
        <f>IF(OR(Model!G70&gt;6,Model!G70&lt;0.02),1.74888827,Model!G70)</f>
        <v>1.7488882699999999</v>
      </c>
      <c r="P64" s="13">
        <f>IF(OR(Model!H70&gt;0.6,Model!H70&lt;0.02),0.3561162,Model!H70)</f>
        <v>0.35611619999999999</v>
      </c>
      <c r="Q64" s="13">
        <f>IF(OR(Model!I70&gt;80,Model!I70&lt;0.02),39.55,Model!I70)</f>
        <v>39.549999999999997</v>
      </c>
      <c r="R64" s="13">
        <f>IF(OR(Model!J70&gt;80,Model!J70&lt;0.02),39.55,Model!J70)</f>
        <v>39.549999999999997</v>
      </c>
      <c r="S64" s="13">
        <f>IF(OR(Model!K70&gt;120,Model!K70&lt;0.02),63.9,Model!K70)</f>
        <v>63.9</v>
      </c>
      <c r="T64" s="13">
        <f>IF(OR(Model!L70&gt;11,Model!L70&lt;0.02),6.4719718,Model!L70)</f>
        <v>6.4719718000000004</v>
      </c>
      <c r="U64" s="13">
        <f t="shared" si="0"/>
        <v>0.94885144831249479</v>
      </c>
      <c r="V64" t="b">
        <f>IF(Model!B70&gt;0,'Calulations '!J64-U64)</f>
        <v>0</v>
      </c>
    </row>
    <row r="65" spans="1:22" x14ac:dyDescent="0.3">
      <c r="A65" s="14"/>
      <c r="B65" s="13" t="s">
        <v>65</v>
      </c>
      <c r="C65" s="13"/>
      <c r="D65" s="14"/>
      <c r="E65" s="14"/>
      <c r="F65" s="14"/>
      <c r="G65" s="14"/>
      <c r="H65" s="14"/>
      <c r="I65" s="14"/>
      <c r="J65" s="13">
        <f>IF(OR(Model!B71&gt;7,Model!B71&lt;0.5),3.433,Model!B71)</f>
        <v>3.4329999999999998</v>
      </c>
      <c r="K65" s="13">
        <f>IF(OR(Model!C71&gt;0.4,Model!C71&lt;0.05),0.2550503,Model!C71)</f>
        <v>0.25505030000000001</v>
      </c>
      <c r="L65" s="13">
        <f>IF(OR(Model!D71&gt;5,Model!D71&lt;0.05),2.2251955,Model!D71)</f>
        <v>2.2251954999999999</v>
      </c>
      <c r="M65" s="13">
        <f>IF(OR(Model!E71&gt;3800,Model!E71&lt;0.02),1979.0503,Model!E71)</f>
        <v>1979.0503000000001</v>
      </c>
      <c r="N65" s="13">
        <f>IF(OR(Model!F71&gt;100,Model!F71&lt;0.02),44.390782,Model!F71)</f>
        <v>44.390782000000002</v>
      </c>
      <c r="O65" s="13">
        <f>IF(OR(Model!G71&gt;6,Model!G71&lt;0.02),1.74888827,Model!G71)</f>
        <v>1.7488882699999999</v>
      </c>
      <c r="P65" s="13">
        <f>IF(OR(Model!H71&gt;0.6,Model!H71&lt;0.02),0.3561162,Model!H71)</f>
        <v>0.35611619999999999</v>
      </c>
      <c r="Q65" s="13">
        <f>IF(OR(Model!I71&gt;80,Model!I71&lt;0.02),39.55,Model!I71)</f>
        <v>39.549999999999997</v>
      </c>
      <c r="R65" s="13">
        <f>IF(OR(Model!J71&gt;80,Model!J71&lt;0.02),39.55,Model!J71)</f>
        <v>39.549999999999997</v>
      </c>
      <c r="S65" s="13">
        <f>IF(OR(Model!K71&gt;120,Model!K71&lt;0.02),63.9,Model!K71)</f>
        <v>63.9</v>
      </c>
      <c r="T65" s="13">
        <f>IF(OR(Model!L71&gt;11,Model!L71&lt;0.02),6.4719718,Model!L71)</f>
        <v>6.4719718000000004</v>
      </c>
      <c r="U65" s="13">
        <f t="shared" si="0"/>
        <v>0.94885144831249479</v>
      </c>
      <c r="V65" t="b">
        <f>IF(Model!B71&gt;0,'Calulations '!J65-U65)</f>
        <v>0</v>
      </c>
    </row>
    <row r="66" spans="1:22" x14ac:dyDescent="0.3">
      <c r="A66" s="13" t="s">
        <v>34</v>
      </c>
      <c r="B66" s="13" t="s">
        <v>80</v>
      </c>
      <c r="C66" s="13"/>
      <c r="D66" s="13" t="s">
        <v>81</v>
      </c>
      <c r="E66" s="13"/>
      <c r="F66" s="13"/>
      <c r="G66" s="14"/>
      <c r="H66" s="14"/>
      <c r="I66" s="14"/>
      <c r="J66" s="13">
        <f>IF(OR(Model!B72&gt;7,Model!B72&lt;0.5),3.433,Model!B72)</f>
        <v>3.4329999999999998</v>
      </c>
      <c r="K66" s="13">
        <f>IF(OR(Model!C72&gt;0.4,Model!C72&lt;0.05),0.2550503,Model!C72)</f>
        <v>0.25505030000000001</v>
      </c>
      <c r="L66" s="13">
        <f>IF(OR(Model!D72&gt;5,Model!D72&lt;0.05),2.2251955,Model!D72)</f>
        <v>2.2251954999999999</v>
      </c>
      <c r="M66" s="13">
        <f>IF(OR(Model!E72&gt;3800,Model!E72&lt;0.02),1979.0503,Model!E72)</f>
        <v>1979.0503000000001</v>
      </c>
      <c r="N66" s="13">
        <f>IF(OR(Model!F72&gt;100,Model!F72&lt;0.02),44.390782,Model!F72)</f>
        <v>44.390782000000002</v>
      </c>
      <c r="O66" s="13">
        <f>IF(OR(Model!G72&gt;6,Model!G72&lt;0.02),1.74888827,Model!G72)</f>
        <v>1.7488882699999999</v>
      </c>
      <c r="P66" s="13">
        <f>IF(OR(Model!H72&gt;0.6,Model!H72&lt;0.02),0.3561162,Model!H72)</f>
        <v>0.35611619999999999</v>
      </c>
      <c r="Q66" s="13">
        <f>IF(OR(Model!I72&gt;80,Model!I72&lt;0.02),39.55,Model!I72)</f>
        <v>39.549999999999997</v>
      </c>
      <c r="R66" s="13">
        <f>IF(OR(Model!J72&gt;80,Model!J72&lt;0.02),39.55,Model!J72)</f>
        <v>39.549999999999997</v>
      </c>
      <c r="S66" s="13">
        <f>IF(OR(Model!K72&gt;120,Model!K72&lt;0.02),63.9,Model!K72)</f>
        <v>63.9</v>
      </c>
      <c r="T66" s="13">
        <f>IF(OR(Model!L72&gt;11,Model!L72&lt;0.02),6.4719718,Model!L72)</f>
        <v>6.4719718000000004</v>
      </c>
      <c r="U66" s="13">
        <f t="shared" si="0"/>
        <v>0.94885144831249479</v>
      </c>
      <c r="V66" t="b">
        <f>IF(Model!B72&gt;0,'Calulations '!J66-U66)</f>
        <v>0</v>
      </c>
    </row>
    <row r="67" spans="1:22" x14ac:dyDescent="0.3">
      <c r="A67" s="13" t="s">
        <v>77</v>
      </c>
      <c r="B67" s="22">
        <v>-2.98832590040655E-2</v>
      </c>
      <c r="C67" s="13"/>
      <c r="D67" s="13" t="e">
        <f>IF(A10="NF",(B67+B68*D11+B69*D13+B70*D14+B71*D18+B72*D20+(D12/39.1)*B73+(D15/20.04)*B74+(D16/12.16)*B75+((D11-0.254695965417868)*((D15/20.04)-0.0873483583285303)*86.563144999406)+((D11-0.254695965417868)*((D16/12.16)-0.0293638848126801)*-221.548472654464)),0)</f>
        <v>#REF!</v>
      </c>
      <c r="E67" s="13"/>
      <c r="F67" s="13"/>
      <c r="G67" s="14"/>
      <c r="H67" s="14"/>
      <c r="I67" s="14"/>
      <c r="J67" s="13">
        <f>IF(OR(Model!B73&gt;7,Model!B73&lt;0.5),3.433,Model!B73)</f>
        <v>3.4329999999999998</v>
      </c>
      <c r="K67" s="13">
        <f>IF(OR(Model!C73&gt;0.4,Model!C73&lt;0.05),0.2550503,Model!C73)</f>
        <v>0.25505030000000001</v>
      </c>
      <c r="L67" s="13">
        <f>IF(OR(Model!D73&gt;5,Model!D73&lt;0.05),2.2251955,Model!D73)</f>
        <v>2.2251954999999999</v>
      </c>
      <c r="M67" s="13">
        <f>IF(OR(Model!E73&gt;3800,Model!E73&lt;0.02),1979.0503,Model!E73)</f>
        <v>1979.0503000000001</v>
      </c>
      <c r="N67" s="13">
        <f>IF(OR(Model!F73&gt;100,Model!F73&lt;0.02),44.390782,Model!F73)</f>
        <v>44.390782000000002</v>
      </c>
      <c r="O67" s="13">
        <f>IF(OR(Model!G73&gt;6,Model!G73&lt;0.02),1.74888827,Model!G73)</f>
        <v>1.7488882699999999</v>
      </c>
      <c r="P67" s="13">
        <f>IF(OR(Model!H73&gt;0.6,Model!H73&lt;0.02),0.3561162,Model!H73)</f>
        <v>0.35611619999999999</v>
      </c>
      <c r="Q67" s="13">
        <f>IF(OR(Model!I73&gt;80,Model!I73&lt;0.02),39.55,Model!I73)</f>
        <v>39.549999999999997</v>
      </c>
      <c r="R67" s="13">
        <f>IF(OR(Model!J73&gt;80,Model!J73&lt;0.02),39.55,Model!J73)</f>
        <v>39.549999999999997</v>
      </c>
      <c r="S67" s="13">
        <f>IF(OR(Model!K73&gt;120,Model!K73&lt;0.02),63.9,Model!K73)</f>
        <v>63.9</v>
      </c>
      <c r="T67" s="13">
        <f>IF(OR(Model!L73&gt;11,Model!L73&lt;0.02),6.4719718,Model!L73)</f>
        <v>6.4719718000000004</v>
      </c>
      <c r="U67" s="13">
        <f t="shared" si="0"/>
        <v>0.94885144831249479</v>
      </c>
      <c r="V67" t="b">
        <f>IF(Model!B73&gt;0,'Calulations '!J67-U67)</f>
        <v>0</v>
      </c>
    </row>
    <row r="68" spans="1:22" x14ac:dyDescent="0.3">
      <c r="A68" s="13" t="s">
        <v>67</v>
      </c>
      <c r="B68" s="22">
        <v>1.81852437024369</v>
      </c>
      <c r="C68" s="13"/>
      <c r="D68" s="13"/>
      <c r="E68" s="13"/>
      <c r="F68" s="13"/>
      <c r="G68" s="14"/>
      <c r="H68" s="14"/>
      <c r="I68" s="14"/>
      <c r="J68" s="13">
        <f>IF(OR(Model!B74&gt;7,Model!B74&lt;0.5),3.433,Model!B74)</f>
        <v>3.4329999999999998</v>
      </c>
      <c r="K68" s="13">
        <f>IF(OR(Model!C74&gt;0.4,Model!C74&lt;0.05),0.2550503,Model!C74)</f>
        <v>0.25505030000000001</v>
      </c>
      <c r="L68" s="13">
        <f>IF(OR(Model!D74&gt;5,Model!D74&lt;0.05),2.2251955,Model!D74)</f>
        <v>2.2251954999999999</v>
      </c>
      <c r="M68" s="13">
        <f>IF(OR(Model!E74&gt;3800,Model!E74&lt;0.02),1979.0503,Model!E74)</f>
        <v>1979.0503000000001</v>
      </c>
      <c r="N68" s="13">
        <f>IF(OR(Model!F74&gt;100,Model!F74&lt;0.02),44.390782,Model!F74)</f>
        <v>44.390782000000002</v>
      </c>
      <c r="O68" s="13">
        <f>IF(OR(Model!G74&gt;6,Model!G74&lt;0.02),1.74888827,Model!G74)</f>
        <v>1.7488882699999999</v>
      </c>
      <c r="P68" s="13">
        <f>IF(OR(Model!H74&gt;0.6,Model!H74&lt;0.02),0.3561162,Model!H74)</f>
        <v>0.35611619999999999</v>
      </c>
      <c r="Q68" s="13">
        <f>IF(OR(Model!I74&gt;80,Model!I74&lt;0.02),39.55,Model!I74)</f>
        <v>39.549999999999997</v>
      </c>
      <c r="R68" s="13">
        <f>IF(OR(Model!J74&gt;80,Model!J74&lt;0.02),39.55,Model!J74)</f>
        <v>39.549999999999997</v>
      </c>
      <c r="S68" s="13">
        <f>IF(OR(Model!K74&gt;120,Model!K74&lt;0.02),63.9,Model!K74)</f>
        <v>63.9</v>
      </c>
      <c r="T68" s="13">
        <f>IF(OR(Model!L74&gt;11,Model!L74&lt;0.02),6.4719718,Model!L74)</f>
        <v>6.4719718000000004</v>
      </c>
      <c r="U68" s="13">
        <f t="shared" si="0"/>
        <v>0.94885144831249479</v>
      </c>
      <c r="V68" t="b">
        <f>IF(Model!B74&gt;0,'Calulations '!J68-U68)</f>
        <v>0</v>
      </c>
    </row>
    <row r="69" spans="1:22" x14ac:dyDescent="0.3">
      <c r="A69" s="13" t="s">
        <v>68</v>
      </c>
      <c r="B69" s="22">
        <v>2.7487940617123701E-4</v>
      </c>
      <c r="C69" s="13"/>
      <c r="D69" s="13"/>
      <c r="E69" s="13"/>
      <c r="F69" s="13"/>
      <c r="G69" s="14"/>
      <c r="H69" s="14"/>
      <c r="I69" s="14"/>
      <c r="J69" s="13">
        <f>IF(OR(Model!B75&gt;7,Model!B75&lt;0.5),3.433,Model!B75)</f>
        <v>3.4329999999999998</v>
      </c>
      <c r="K69" s="13">
        <f>IF(OR(Model!C75&gt;0.4,Model!C75&lt;0.05),0.2550503,Model!C75)</f>
        <v>0.25505030000000001</v>
      </c>
      <c r="L69" s="13">
        <f>IF(OR(Model!D75&gt;5,Model!D75&lt;0.05),2.2251955,Model!D75)</f>
        <v>2.2251954999999999</v>
      </c>
      <c r="M69" s="13">
        <f>IF(OR(Model!E75&gt;3800,Model!E75&lt;0.02),1979.0503,Model!E75)</f>
        <v>1979.0503000000001</v>
      </c>
      <c r="N69" s="13">
        <f>IF(OR(Model!F75&gt;100,Model!F75&lt;0.02),44.390782,Model!F75)</f>
        <v>44.390782000000002</v>
      </c>
      <c r="O69" s="13">
        <f>IF(OR(Model!G75&gt;6,Model!G75&lt;0.02),1.74888827,Model!G75)</f>
        <v>1.7488882699999999</v>
      </c>
      <c r="P69" s="13">
        <f>IF(OR(Model!H75&gt;0.6,Model!H75&lt;0.02),0.3561162,Model!H75)</f>
        <v>0.35611619999999999</v>
      </c>
      <c r="Q69" s="13">
        <f>IF(OR(Model!I75&gt;80,Model!I75&lt;0.02),39.55,Model!I75)</f>
        <v>39.549999999999997</v>
      </c>
      <c r="R69" s="13">
        <f>IF(OR(Model!J75&gt;80,Model!J75&lt;0.02),39.55,Model!J75)</f>
        <v>39.549999999999997</v>
      </c>
      <c r="S69" s="13">
        <f>IF(OR(Model!K75&gt;120,Model!K75&lt;0.02),63.9,Model!K75)</f>
        <v>63.9</v>
      </c>
      <c r="T69" s="13">
        <f>IF(OR(Model!L75&gt;11,Model!L75&lt;0.02),6.4719718,Model!L75)</f>
        <v>6.4719718000000004</v>
      </c>
      <c r="U69" s="13">
        <f t="shared" si="0"/>
        <v>0.94885144831249479</v>
      </c>
      <c r="V69" t="b">
        <f>IF(Model!B75&gt;0,'Calulations '!J69-U69)</f>
        <v>0</v>
      </c>
    </row>
    <row r="70" spans="1:22" x14ac:dyDescent="0.3">
      <c r="A70" s="13" t="s">
        <v>69</v>
      </c>
      <c r="B70" s="22">
        <v>-3.05977264192389E-3</v>
      </c>
      <c r="C70" s="13"/>
      <c r="D70" s="13"/>
      <c r="E70" s="13"/>
      <c r="F70" s="13"/>
      <c r="G70" s="14"/>
      <c r="H70" s="14"/>
      <c r="I70" s="14"/>
      <c r="J70" s="13">
        <f>IF(OR(Model!B76&gt;7,Model!B76&lt;0.5),3.433,Model!B76)</f>
        <v>3.4329999999999998</v>
      </c>
      <c r="K70" s="13">
        <f>IF(OR(Model!C76&gt;0.4,Model!C76&lt;0.05),0.2550503,Model!C76)</f>
        <v>0.25505030000000001</v>
      </c>
      <c r="L70" s="13">
        <f>IF(OR(Model!D76&gt;5,Model!D76&lt;0.05),2.2251955,Model!D76)</f>
        <v>2.2251954999999999</v>
      </c>
      <c r="M70" s="13">
        <f>IF(OR(Model!E76&gt;3800,Model!E76&lt;0.02),1979.0503,Model!E76)</f>
        <v>1979.0503000000001</v>
      </c>
      <c r="N70" s="13">
        <f>IF(OR(Model!F76&gt;100,Model!F76&lt;0.02),44.390782,Model!F76)</f>
        <v>44.390782000000002</v>
      </c>
      <c r="O70" s="13">
        <f>IF(OR(Model!G76&gt;6,Model!G76&lt;0.02),1.74888827,Model!G76)</f>
        <v>1.7488882699999999</v>
      </c>
      <c r="P70" s="13">
        <f>IF(OR(Model!H76&gt;0.6,Model!H76&lt;0.02),0.3561162,Model!H76)</f>
        <v>0.35611619999999999</v>
      </c>
      <c r="Q70" s="13">
        <f>IF(OR(Model!I76&gt;80,Model!I76&lt;0.02),39.55,Model!I76)</f>
        <v>39.549999999999997</v>
      </c>
      <c r="R70" s="13">
        <f>IF(OR(Model!J76&gt;80,Model!J76&lt;0.02),39.55,Model!J76)</f>
        <v>39.549999999999997</v>
      </c>
      <c r="S70" s="13">
        <f>IF(OR(Model!K76&gt;120,Model!K76&lt;0.02),63.9,Model!K76)</f>
        <v>63.9</v>
      </c>
      <c r="T70" s="13">
        <f>IF(OR(Model!L76&gt;11,Model!L76&lt;0.02),6.4719718,Model!L76)</f>
        <v>6.4719718000000004</v>
      </c>
      <c r="U70" s="13">
        <f t="shared" si="0"/>
        <v>0.94885144831249479</v>
      </c>
      <c r="V70" t="b">
        <f>IF(Model!B76&gt;0,'Calulations '!J70-U70)</f>
        <v>0</v>
      </c>
    </row>
    <row r="71" spans="1:22" x14ac:dyDescent="0.3">
      <c r="A71" s="13" t="s">
        <v>70</v>
      </c>
      <c r="B71" s="22">
        <v>-6.0427793428914998E-3</v>
      </c>
      <c r="C71" s="13"/>
      <c r="D71" s="13"/>
      <c r="E71" s="13"/>
      <c r="F71" s="13"/>
      <c r="G71" s="14"/>
      <c r="H71" s="14"/>
      <c r="I71" s="14"/>
      <c r="J71" s="13">
        <f>IF(OR(Model!B77&gt;7,Model!B77&lt;0.5),3.433,Model!B77)</f>
        <v>3.4329999999999998</v>
      </c>
      <c r="K71" s="13">
        <f>IF(OR(Model!C77&gt;0.4,Model!C77&lt;0.05),0.2550503,Model!C77)</f>
        <v>0.25505030000000001</v>
      </c>
      <c r="L71" s="13">
        <f>IF(OR(Model!D77&gt;5,Model!D77&lt;0.05),2.2251955,Model!D77)</f>
        <v>2.2251954999999999</v>
      </c>
      <c r="M71" s="13">
        <f>IF(OR(Model!E77&gt;3800,Model!E77&lt;0.02),1979.0503,Model!E77)</f>
        <v>1979.0503000000001</v>
      </c>
      <c r="N71" s="13">
        <f>IF(OR(Model!F77&gt;100,Model!F77&lt;0.02),44.390782,Model!F77)</f>
        <v>44.390782000000002</v>
      </c>
      <c r="O71" s="13">
        <f>IF(OR(Model!G77&gt;6,Model!G77&lt;0.02),1.74888827,Model!G77)</f>
        <v>1.7488882699999999</v>
      </c>
      <c r="P71" s="13">
        <f>IF(OR(Model!H77&gt;0.6,Model!H77&lt;0.02),0.3561162,Model!H77)</f>
        <v>0.35611619999999999</v>
      </c>
      <c r="Q71" s="13">
        <f>IF(OR(Model!I77&gt;80,Model!I77&lt;0.02),39.55,Model!I77)</f>
        <v>39.549999999999997</v>
      </c>
      <c r="R71" s="13">
        <f>IF(OR(Model!J77&gt;80,Model!J77&lt;0.02),39.55,Model!J77)</f>
        <v>39.549999999999997</v>
      </c>
      <c r="S71" s="13">
        <f>IF(OR(Model!K77&gt;120,Model!K77&lt;0.02),63.9,Model!K77)</f>
        <v>63.9</v>
      </c>
      <c r="T71" s="13">
        <f>IF(OR(Model!L77&gt;11,Model!L77&lt;0.02),6.4719718,Model!L77)</f>
        <v>6.4719718000000004</v>
      </c>
      <c r="U71" s="13">
        <f t="shared" si="0"/>
        <v>0.94885144831249479</v>
      </c>
      <c r="V71" t="b">
        <f>IF(Model!B77&gt;0,'Calulations '!J71-U71)</f>
        <v>0</v>
      </c>
    </row>
    <row r="72" spans="1:22" x14ac:dyDescent="0.3">
      <c r="A72" s="13" t="s">
        <v>71</v>
      </c>
      <c r="B72" s="22">
        <v>2.5091747745095899E-2</v>
      </c>
      <c r="C72" s="13"/>
      <c r="D72" s="13"/>
      <c r="E72" s="13"/>
      <c r="F72" s="13"/>
      <c r="G72" s="14"/>
      <c r="H72" s="14"/>
      <c r="I72" s="14"/>
      <c r="J72" s="13">
        <f>IF(OR(Model!B78&gt;7,Model!B78&lt;0.5),3.433,Model!B78)</f>
        <v>3.4329999999999998</v>
      </c>
      <c r="K72" s="13">
        <f>IF(OR(Model!C78&gt;0.4,Model!C78&lt;0.05),0.2550503,Model!C78)</f>
        <v>0.25505030000000001</v>
      </c>
      <c r="L72" s="13">
        <f>IF(OR(Model!D78&gt;5,Model!D78&lt;0.05),2.2251955,Model!D78)</f>
        <v>2.2251954999999999</v>
      </c>
      <c r="M72" s="13">
        <f>IF(OR(Model!E78&gt;3800,Model!E78&lt;0.02),1979.0503,Model!E78)</f>
        <v>1979.0503000000001</v>
      </c>
      <c r="N72" s="13">
        <f>IF(OR(Model!F78&gt;100,Model!F78&lt;0.02),44.390782,Model!F78)</f>
        <v>44.390782000000002</v>
      </c>
      <c r="O72" s="13">
        <f>IF(OR(Model!G78&gt;6,Model!G78&lt;0.02),1.74888827,Model!G78)</f>
        <v>1.7488882699999999</v>
      </c>
      <c r="P72" s="13">
        <f>IF(OR(Model!H78&gt;0.6,Model!H78&lt;0.02),0.3561162,Model!H78)</f>
        <v>0.35611619999999999</v>
      </c>
      <c r="Q72" s="13">
        <f>IF(OR(Model!I78&gt;80,Model!I78&lt;0.02),39.55,Model!I78)</f>
        <v>39.549999999999997</v>
      </c>
      <c r="R72" s="13">
        <f>IF(OR(Model!J78&gt;80,Model!J78&lt;0.02),39.55,Model!J78)</f>
        <v>39.549999999999997</v>
      </c>
      <c r="S72" s="13">
        <f>IF(OR(Model!K78&gt;120,Model!K78&lt;0.02),63.9,Model!K78)</f>
        <v>63.9</v>
      </c>
      <c r="T72" s="13">
        <f>IF(OR(Model!L78&gt;11,Model!L78&lt;0.02),6.4719718,Model!L78)</f>
        <v>6.4719718000000004</v>
      </c>
      <c r="U72" s="13">
        <f t="shared" si="0"/>
        <v>0.94885144831249479</v>
      </c>
      <c r="V72" t="b">
        <f>IF(Model!B78&gt;0,'Calulations '!J72-U72)</f>
        <v>0</v>
      </c>
    </row>
    <row r="73" spans="1:22" x14ac:dyDescent="0.3">
      <c r="A73" s="13" t="s">
        <v>72</v>
      </c>
      <c r="B73" s="22">
        <v>-4.0661938539957898</v>
      </c>
      <c r="C73" s="13"/>
      <c r="D73" s="13"/>
      <c r="E73" s="13"/>
      <c r="F73" s="13"/>
      <c r="G73" s="14"/>
      <c r="H73" s="14"/>
      <c r="I73" s="14"/>
      <c r="J73" s="13">
        <f>IF(OR(Model!B79&gt;7,Model!B79&lt;0.5),3.433,Model!B79)</f>
        <v>3.4329999999999998</v>
      </c>
      <c r="K73" s="13">
        <f>IF(OR(Model!C79&gt;0.4,Model!C79&lt;0.05),0.2550503,Model!C79)</f>
        <v>0.25505030000000001</v>
      </c>
      <c r="L73" s="13">
        <f>IF(OR(Model!D79&gt;5,Model!D79&lt;0.05),2.2251955,Model!D79)</f>
        <v>2.2251954999999999</v>
      </c>
      <c r="M73" s="13">
        <f>IF(OR(Model!E79&gt;3800,Model!E79&lt;0.02),1979.0503,Model!E79)</f>
        <v>1979.0503000000001</v>
      </c>
      <c r="N73" s="13">
        <f>IF(OR(Model!F79&gt;100,Model!F79&lt;0.02),44.390782,Model!F79)</f>
        <v>44.390782000000002</v>
      </c>
      <c r="O73" s="13">
        <f>IF(OR(Model!G79&gt;6,Model!G79&lt;0.02),1.74888827,Model!G79)</f>
        <v>1.7488882699999999</v>
      </c>
      <c r="P73" s="13">
        <f>IF(OR(Model!H79&gt;0.6,Model!H79&lt;0.02),0.3561162,Model!H79)</f>
        <v>0.35611619999999999</v>
      </c>
      <c r="Q73" s="13">
        <f>IF(OR(Model!I79&gt;80,Model!I79&lt;0.02),39.55,Model!I79)</f>
        <v>39.549999999999997</v>
      </c>
      <c r="R73" s="13">
        <f>IF(OR(Model!J79&gt;80,Model!J79&lt;0.02),39.55,Model!J79)</f>
        <v>39.549999999999997</v>
      </c>
      <c r="S73" s="13">
        <f>IF(OR(Model!K79&gt;120,Model!K79&lt;0.02),63.9,Model!K79)</f>
        <v>63.9</v>
      </c>
      <c r="T73" s="13">
        <f>IF(OR(Model!L79&gt;11,Model!L79&lt;0.02),6.4719718,Model!L79)</f>
        <v>6.4719718000000004</v>
      </c>
      <c r="U73" s="13">
        <f t="shared" si="0"/>
        <v>0.94885144831249479</v>
      </c>
      <c r="V73" t="b">
        <f>IF(Model!B79&gt;0,'Calulations '!J73-U73)</f>
        <v>0</v>
      </c>
    </row>
    <row r="74" spans="1:22" x14ac:dyDescent="0.3">
      <c r="A74" s="13" t="s">
        <v>73</v>
      </c>
      <c r="B74" s="22">
        <v>1.8082271214504499</v>
      </c>
      <c r="C74" s="13"/>
      <c r="D74" s="13"/>
      <c r="E74" s="13"/>
      <c r="F74" s="13"/>
      <c r="G74" s="14"/>
      <c r="H74" s="14"/>
      <c r="I74" s="14"/>
      <c r="J74" s="13">
        <f>IF(OR(Model!B80&gt;7,Model!B80&lt;0.5),3.433,Model!B80)</f>
        <v>3.4329999999999998</v>
      </c>
      <c r="K74" s="13">
        <f>IF(OR(Model!C80&gt;0.4,Model!C80&lt;0.05),0.2550503,Model!C80)</f>
        <v>0.25505030000000001</v>
      </c>
      <c r="L74" s="13">
        <f>IF(OR(Model!D80&gt;5,Model!D80&lt;0.05),2.2251955,Model!D80)</f>
        <v>2.2251954999999999</v>
      </c>
      <c r="M74" s="13">
        <f>IF(OR(Model!E80&gt;3800,Model!E80&lt;0.02),1979.0503,Model!E80)</f>
        <v>1979.0503000000001</v>
      </c>
      <c r="N74" s="13">
        <f>IF(OR(Model!F80&gt;100,Model!F80&lt;0.02),44.390782,Model!F80)</f>
        <v>44.390782000000002</v>
      </c>
      <c r="O74" s="13">
        <f>IF(OR(Model!G80&gt;6,Model!G80&lt;0.02),1.74888827,Model!G80)</f>
        <v>1.7488882699999999</v>
      </c>
      <c r="P74" s="13">
        <f>IF(OR(Model!H80&gt;0.6,Model!H80&lt;0.02),0.3561162,Model!H80)</f>
        <v>0.35611619999999999</v>
      </c>
      <c r="Q74" s="13">
        <f>IF(OR(Model!I80&gt;80,Model!I80&lt;0.02),39.55,Model!I80)</f>
        <v>39.549999999999997</v>
      </c>
      <c r="R74" s="13">
        <f>IF(OR(Model!J80&gt;80,Model!J80&lt;0.02),39.55,Model!J80)</f>
        <v>39.549999999999997</v>
      </c>
      <c r="S74" s="13">
        <f>IF(OR(Model!K80&gt;120,Model!K80&lt;0.02),63.9,Model!K80)</f>
        <v>63.9</v>
      </c>
      <c r="T74" s="13">
        <f>IF(OR(Model!L80&gt;11,Model!L80&lt;0.02),6.4719718,Model!L80)</f>
        <v>6.4719718000000004</v>
      </c>
      <c r="U74" s="13">
        <f t="shared" si="0"/>
        <v>0.94885144831249479</v>
      </c>
      <c r="V74" t="b">
        <f>IF(Model!B80&gt;0,'Calulations '!J74-U74)</f>
        <v>0</v>
      </c>
    </row>
    <row r="75" spans="1:22" x14ac:dyDescent="0.3">
      <c r="A75" s="13" t="s">
        <v>74</v>
      </c>
      <c r="B75" s="22">
        <v>9.7666025577104207</v>
      </c>
      <c r="C75" s="13"/>
      <c r="D75" s="13"/>
      <c r="E75" s="13"/>
      <c r="F75" s="13"/>
      <c r="G75" s="14"/>
      <c r="H75" s="14"/>
      <c r="I75" s="14"/>
      <c r="J75" s="13">
        <f>IF(OR(Model!B81&gt;7,Model!B81&lt;0.5),3.433,Model!B81)</f>
        <v>3.4329999999999998</v>
      </c>
      <c r="K75" s="13">
        <f>IF(OR(Model!C81&gt;0.4,Model!C81&lt;0.05),0.2550503,Model!C81)</f>
        <v>0.25505030000000001</v>
      </c>
      <c r="L75" s="13">
        <f>IF(OR(Model!D81&gt;5,Model!D81&lt;0.05),2.2251955,Model!D81)</f>
        <v>2.2251954999999999</v>
      </c>
      <c r="M75" s="13">
        <f>IF(OR(Model!E81&gt;3800,Model!E81&lt;0.02),1979.0503,Model!E81)</f>
        <v>1979.0503000000001</v>
      </c>
      <c r="N75" s="13">
        <f>IF(OR(Model!F81&gt;100,Model!F81&lt;0.02),44.390782,Model!F81)</f>
        <v>44.390782000000002</v>
      </c>
      <c r="O75" s="13">
        <f>IF(OR(Model!G81&gt;6,Model!G81&lt;0.02),1.74888827,Model!G81)</f>
        <v>1.7488882699999999</v>
      </c>
      <c r="P75" s="13">
        <f>IF(OR(Model!H81&gt;0.6,Model!H81&lt;0.02),0.3561162,Model!H81)</f>
        <v>0.35611619999999999</v>
      </c>
      <c r="Q75" s="13">
        <f>IF(OR(Model!I81&gt;80,Model!I81&lt;0.02),39.55,Model!I81)</f>
        <v>39.549999999999997</v>
      </c>
      <c r="R75" s="13">
        <f>IF(OR(Model!J81&gt;80,Model!J81&lt;0.02),39.55,Model!J81)</f>
        <v>39.549999999999997</v>
      </c>
      <c r="S75" s="13">
        <f>IF(OR(Model!K81&gt;120,Model!K81&lt;0.02),63.9,Model!K81)</f>
        <v>63.9</v>
      </c>
      <c r="T75" s="13">
        <f>IF(OR(Model!L81&gt;11,Model!L81&lt;0.02),6.4719718,Model!L81)</f>
        <v>6.4719718000000004</v>
      </c>
      <c r="U75" s="13">
        <f t="shared" si="0"/>
        <v>0.94885144831249479</v>
      </c>
      <c r="V75" t="b">
        <f>IF(Model!B81&gt;0,'Calulations '!J75-U75)</f>
        <v>0</v>
      </c>
    </row>
    <row r="76" spans="1:22" x14ac:dyDescent="0.3">
      <c r="A76" s="13" t="s">
        <v>75</v>
      </c>
      <c r="B76" s="22" t="s">
        <v>78</v>
      </c>
      <c r="C76" s="13"/>
      <c r="D76" s="13"/>
      <c r="E76" s="13"/>
      <c r="F76" s="13"/>
      <c r="G76" s="14"/>
      <c r="H76" s="14"/>
      <c r="I76" s="14"/>
      <c r="J76" s="13">
        <f>IF(OR(Model!B82&gt;7,Model!B82&lt;0.5),3.433,Model!B82)</f>
        <v>3.4329999999999998</v>
      </c>
      <c r="K76" s="13">
        <f>IF(OR(Model!C82&gt;0.4,Model!C82&lt;0.05),0.2550503,Model!C82)</f>
        <v>0.25505030000000001</v>
      </c>
      <c r="L76" s="13">
        <f>IF(OR(Model!D82&gt;5,Model!D82&lt;0.05),2.2251955,Model!D82)</f>
        <v>2.2251954999999999</v>
      </c>
      <c r="M76" s="13">
        <f>IF(OR(Model!E82&gt;3800,Model!E82&lt;0.02),1979.0503,Model!E82)</f>
        <v>1979.0503000000001</v>
      </c>
      <c r="N76" s="13">
        <f>IF(OR(Model!F82&gt;100,Model!F82&lt;0.02),44.390782,Model!F82)</f>
        <v>44.390782000000002</v>
      </c>
      <c r="O76" s="13">
        <f>IF(OR(Model!G82&gt;6,Model!G82&lt;0.02),1.74888827,Model!G82)</f>
        <v>1.7488882699999999</v>
      </c>
      <c r="P76" s="13">
        <f>IF(OR(Model!H82&gt;0.6,Model!H82&lt;0.02),0.3561162,Model!H82)</f>
        <v>0.35611619999999999</v>
      </c>
      <c r="Q76" s="13">
        <f>IF(OR(Model!I82&gt;80,Model!I82&lt;0.02),39.55,Model!I82)</f>
        <v>39.549999999999997</v>
      </c>
      <c r="R76" s="13">
        <f>IF(OR(Model!J82&gt;80,Model!J82&lt;0.02),39.55,Model!J82)</f>
        <v>39.549999999999997</v>
      </c>
      <c r="S76" s="13">
        <f>IF(OR(Model!K82&gt;120,Model!K82&lt;0.02),63.9,Model!K82)</f>
        <v>63.9</v>
      </c>
      <c r="T76" s="13">
        <f>IF(OR(Model!L82&gt;11,Model!L82&lt;0.02),6.4719718,Model!L82)</f>
        <v>6.4719718000000004</v>
      </c>
      <c r="U76" s="13">
        <f t="shared" ref="U76:U139" si="1">IF($A$10="NF",($B$83+$B$84*K76+$B$85*M76+$B$86*N76+$B$87*R76+$B$88*T76+(L76/39.1)*$B$89+(O76/20.04)*$B$90+(P76/12.16)*$B$91+(K76-0.254695965417868)*(((O76/20.04)-0.0873483583285303)*-7.3498004038469)+(K76-0.254695965417868)*(((P76/12.16)-0.0293638848126801)*-102.292324166221)+$B$94*J76),0)</f>
        <v>0.94885144831249479</v>
      </c>
      <c r="V76" t="b">
        <f>IF(Model!B82&gt;0,'Calulations '!J76-U76)</f>
        <v>0</v>
      </c>
    </row>
    <row r="77" spans="1:22" x14ac:dyDescent="0.3">
      <c r="A77" s="13" t="s">
        <v>76</v>
      </c>
      <c r="B77" s="22" t="s">
        <v>79</v>
      </c>
      <c r="C77" s="13"/>
      <c r="D77" s="13"/>
      <c r="E77" s="13"/>
      <c r="F77" s="13"/>
      <c r="G77" s="14"/>
      <c r="H77" s="14"/>
      <c r="I77" s="14"/>
      <c r="J77" s="13">
        <f>IF(OR(Model!B83&gt;7,Model!B83&lt;0.5),3.433,Model!B83)</f>
        <v>3.4329999999999998</v>
      </c>
      <c r="K77" s="13">
        <f>IF(OR(Model!C83&gt;0.4,Model!C83&lt;0.05),0.2550503,Model!C83)</f>
        <v>0.25505030000000001</v>
      </c>
      <c r="L77" s="13">
        <f>IF(OR(Model!D83&gt;5,Model!D83&lt;0.05),2.2251955,Model!D83)</f>
        <v>2.2251954999999999</v>
      </c>
      <c r="M77" s="13">
        <f>IF(OR(Model!E83&gt;3800,Model!E83&lt;0.02),1979.0503,Model!E83)</f>
        <v>1979.0503000000001</v>
      </c>
      <c r="N77" s="13">
        <f>IF(OR(Model!F83&gt;100,Model!F83&lt;0.02),44.390782,Model!F83)</f>
        <v>44.390782000000002</v>
      </c>
      <c r="O77" s="13">
        <f>IF(OR(Model!G83&gt;6,Model!G83&lt;0.02),1.74888827,Model!G83)</f>
        <v>1.7488882699999999</v>
      </c>
      <c r="P77" s="13">
        <f>IF(OR(Model!H83&gt;0.6,Model!H83&lt;0.02),0.3561162,Model!H83)</f>
        <v>0.35611619999999999</v>
      </c>
      <c r="Q77" s="13">
        <f>IF(OR(Model!I83&gt;80,Model!I83&lt;0.02),39.55,Model!I83)</f>
        <v>39.549999999999997</v>
      </c>
      <c r="R77" s="13">
        <f>IF(OR(Model!J83&gt;80,Model!J83&lt;0.02),39.55,Model!J83)</f>
        <v>39.549999999999997</v>
      </c>
      <c r="S77" s="13">
        <f>IF(OR(Model!K83&gt;120,Model!K83&lt;0.02),63.9,Model!K83)</f>
        <v>63.9</v>
      </c>
      <c r="T77" s="13">
        <f>IF(OR(Model!L83&gt;11,Model!L83&lt;0.02),6.4719718,Model!L83)</f>
        <v>6.4719718000000004</v>
      </c>
      <c r="U77" s="13">
        <f t="shared" si="1"/>
        <v>0.94885144831249479</v>
      </c>
      <c r="V77" t="b">
        <f>IF(Model!B83&gt;0,'Calulations '!J77-U77)</f>
        <v>0</v>
      </c>
    </row>
    <row r="78" spans="1:22" x14ac:dyDescent="0.3">
      <c r="A78" s="14"/>
      <c r="B78" s="23"/>
      <c r="C78" s="14"/>
      <c r="D78" s="14"/>
      <c r="E78" s="14"/>
      <c r="F78" s="14"/>
      <c r="G78" s="14"/>
      <c r="H78" s="14"/>
      <c r="I78" s="14"/>
      <c r="J78" s="13">
        <f>IF(OR(Model!B84&gt;7,Model!B84&lt;0.5),3.433,Model!B84)</f>
        <v>3.4329999999999998</v>
      </c>
      <c r="K78" s="13">
        <f>IF(OR(Model!C84&gt;0.4,Model!C84&lt;0.05),0.2550503,Model!C84)</f>
        <v>0.25505030000000001</v>
      </c>
      <c r="L78" s="13">
        <f>IF(OR(Model!D84&gt;5,Model!D84&lt;0.05),2.2251955,Model!D84)</f>
        <v>2.2251954999999999</v>
      </c>
      <c r="M78" s="13">
        <f>IF(OR(Model!E84&gt;3800,Model!E84&lt;0.02),1979.0503,Model!E84)</f>
        <v>1979.0503000000001</v>
      </c>
      <c r="N78" s="13">
        <f>IF(OR(Model!F84&gt;100,Model!F84&lt;0.02),44.390782,Model!F84)</f>
        <v>44.390782000000002</v>
      </c>
      <c r="O78" s="13">
        <f>IF(OR(Model!G84&gt;6,Model!G84&lt;0.02),1.74888827,Model!G84)</f>
        <v>1.7488882699999999</v>
      </c>
      <c r="P78" s="13">
        <f>IF(OR(Model!H84&gt;0.6,Model!H84&lt;0.02),0.3561162,Model!H84)</f>
        <v>0.35611619999999999</v>
      </c>
      <c r="Q78" s="13">
        <f>IF(OR(Model!I84&gt;80,Model!I84&lt;0.02),39.55,Model!I84)</f>
        <v>39.549999999999997</v>
      </c>
      <c r="R78" s="13">
        <f>IF(OR(Model!J84&gt;80,Model!J84&lt;0.02),39.55,Model!J84)</f>
        <v>39.549999999999997</v>
      </c>
      <c r="S78" s="13">
        <f>IF(OR(Model!K84&gt;120,Model!K84&lt;0.02),63.9,Model!K84)</f>
        <v>63.9</v>
      </c>
      <c r="T78" s="13">
        <f>IF(OR(Model!L84&gt;11,Model!L84&lt;0.02),6.4719718,Model!L84)</f>
        <v>6.4719718000000004</v>
      </c>
      <c r="U78" s="13">
        <f t="shared" si="1"/>
        <v>0.94885144831249479</v>
      </c>
      <c r="V78" t="b">
        <f>IF(Model!B84&gt;0,'Calulations '!J78-U78)</f>
        <v>0</v>
      </c>
    </row>
    <row r="79" spans="1:22" x14ac:dyDescent="0.3">
      <c r="A79" s="14"/>
      <c r="B79" s="14"/>
      <c r="C79" s="14"/>
      <c r="D79" s="14"/>
      <c r="E79" s="14"/>
      <c r="F79" s="14"/>
      <c r="G79" s="14"/>
      <c r="H79" s="14"/>
      <c r="I79" s="14"/>
      <c r="J79" s="13">
        <f>IF(OR(Model!B85&gt;7,Model!B85&lt;0.5),3.433,Model!B85)</f>
        <v>3.4329999999999998</v>
      </c>
      <c r="K79" s="13">
        <f>IF(OR(Model!C85&gt;0.4,Model!C85&lt;0.05),0.2550503,Model!C85)</f>
        <v>0.25505030000000001</v>
      </c>
      <c r="L79" s="13">
        <f>IF(OR(Model!D85&gt;5,Model!D85&lt;0.05),2.2251955,Model!D85)</f>
        <v>2.2251954999999999</v>
      </c>
      <c r="M79" s="13">
        <f>IF(OR(Model!E85&gt;3800,Model!E85&lt;0.02),1979.0503,Model!E85)</f>
        <v>1979.0503000000001</v>
      </c>
      <c r="N79" s="13">
        <f>IF(OR(Model!F85&gt;100,Model!F85&lt;0.02),44.390782,Model!F85)</f>
        <v>44.390782000000002</v>
      </c>
      <c r="O79" s="13">
        <f>IF(OR(Model!G85&gt;6,Model!G85&lt;0.02),1.74888827,Model!G85)</f>
        <v>1.7488882699999999</v>
      </c>
      <c r="P79" s="13">
        <f>IF(OR(Model!H85&gt;0.6,Model!H85&lt;0.02),0.3561162,Model!H85)</f>
        <v>0.35611619999999999</v>
      </c>
      <c r="Q79" s="13">
        <f>IF(OR(Model!I85&gt;80,Model!I85&lt;0.02),39.55,Model!I85)</f>
        <v>39.549999999999997</v>
      </c>
      <c r="R79" s="13">
        <f>IF(OR(Model!J85&gt;80,Model!J85&lt;0.02),39.55,Model!J85)</f>
        <v>39.549999999999997</v>
      </c>
      <c r="S79" s="13">
        <f>IF(OR(Model!K85&gt;120,Model!K85&lt;0.02),63.9,Model!K85)</f>
        <v>63.9</v>
      </c>
      <c r="T79" s="13">
        <f>IF(OR(Model!L85&gt;11,Model!L85&lt;0.02),6.4719718,Model!L85)</f>
        <v>6.4719718000000004</v>
      </c>
      <c r="U79" s="13">
        <f t="shared" si="1"/>
        <v>0.94885144831249479</v>
      </c>
      <c r="V79" t="b">
        <f>IF(Model!B85&gt;0,'Calulations '!J79-U79)</f>
        <v>0</v>
      </c>
    </row>
    <row r="80" spans="1:22" x14ac:dyDescent="0.3">
      <c r="A80" s="14"/>
      <c r="B80" s="14"/>
      <c r="C80" s="14"/>
      <c r="D80" s="14"/>
      <c r="E80" s="14"/>
      <c r="F80" s="14"/>
      <c r="G80" s="14"/>
      <c r="H80" s="14"/>
      <c r="I80" s="14"/>
      <c r="J80" s="13">
        <f>IF(OR(Model!B86&gt;7,Model!B86&lt;0.5),3.433,Model!B86)</f>
        <v>3.4329999999999998</v>
      </c>
      <c r="K80" s="13">
        <f>IF(OR(Model!C86&gt;0.4,Model!C86&lt;0.05),0.2550503,Model!C86)</f>
        <v>0.25505030000000001</v>
      </c>
      <c r="L80" s="13">
        <f>IF(OR(Model!D86&gt;5,Model!D86&lt;0.05),2.2251955,Model!D86)</f>
        <v>2.2251954999999999</v>
      </c>
      <c r="M80" s="13">
        <f>IF(OR(Model!E86&gt;3800,Model!E86&lt;0.02),1979.0503,Model!E86)</f>
        <v>1979.0503000000001</v>
      </c>
      <c r="N80" s="13">
        <f>IF(OR(Model!F86&gt;100,Model!F86&lt;0.02),44.390782,Model!F86)</f>
        <v>44.390782000000002</v>
      </c>
      <c r="O80" s="13">
        <f>IF(OR(Model!G86&gt;6,Model!G86&lt;0.02),1.74888827,Model!G86)</f>
        <v>1.7488882699999999</v>
      </c>
      <c r="P80" s="13">
        <f>IF(OR(Model!H86&gt;0.6,Model!H86&lt;0.02),0.3561162,Model!H86)</f>
        <v>0.35611619999999999</v>
      </c>
      <c r="Q80" s="13">
        <f>IF(OR(Model!I86&gt;80,Model!I86&lt;0.02),39.55,Model!I86)</f>
        <v>39.549999999999997</v>
      </c>
      <c r="R80" s="13">
        <f>IF(OR(Model!J86&gt;80,Model!J86&lt;0.02),39.55,Model!J86)</f>
        <v>39.549999999999997</v>
      </c>
      <c r="S80" s="13">
        <f>IF(OR(Model!K86&gt;120,Model!K86&lt;0.02),63.9,Model!K86)</f>
        <v>63.9</v>
      </c>
      <c r="T80" s="13">
        <f>IF(OR(Model!L86&gt;11,Model!L86&lt;0.02),6.4719718,Model!L86)</f>
        <v>6.4719718000000004</v>
      </c>
      <c r="U80" s="13">
        <f t="shared" si="1"/>
        <v>0.94885144831249479</v>
      </c>
      <c r="V80" t="b">
        <f>IF(Model!B86&gt;0,'Calulations '!J80-U80)</f>
        <v>0</v>
      </c>
    </row>
    <row r="81" spans="1:22" x14ac:dyDescent="0.3">
      <c r="A81" s="13"/>
      <c r="B81" s="13" t="s">
        <v>66</v>
      </c>
      <c r="C81" s="13"/>
      <c r="D81" s="13"/>
      <c r="E81" s="13"/>
      <c r="F81" s="13"/>
      <c r="G81" s="14"/>
      <c r="H81" s="14"/>
      <c r="I81" s="14"/>
      <c r="J81" s="13">
        <f>IF(OR(Model!B87&gt;7,Model!B87&lt;0.5),3.433,Model!B87)</f>
        <v>3.4329999999999998</v>
      </c>
      <c r="K81" s="13">
        <f>IF(OR(Model!C87&gt;0.4,Model!C87&lt;0.05),0.2550503,Model!C87)</f>
        <v>0.25505030000000001</v>
      </c>
      <c r="L81" s="13">
        <f>IF(OR(Model!D87&gt;5,Model!D87&lt;0.05),2.2251955,Model!D87)</f>
        <v>2.2251954999999999</v>
      </c>
      <c r="M81" s="13">
        <f>IF(OR(Model!E87&gt;3800,Model!E87&lt;0.02),1979.0503,Model!E87)</f>
        <v>1979.0503000000001</v>
      </c>
      <c r="N81" s="13">
        <f>IF(OR(Model!F87&gt;100,Model!F87&lt;0.02),44.390782,Model!F87)</f>
        <v>44.390782000000002</v>
      </c>
      <c r="O81" s="13">
        <f>IF(OR(Model!G87&gt;6,Model!G87&lt;0.02),1.74888827,Model!G87)</f>
        <v>1.7488882699999999</v>
      </c>
      <c r="P81" s="13">
        <f>IF(OR(Model!H87&gt;0.6,Model!H87&lt;0.02),0.3561162,Model!H87)</f>
        <v>0.35611619999999999</v>
      </c>
      <c r="Q81" s="13">
        <f>IF(OR(Model!I87&gt;80,Model!I87&lt;0.02),39.55,Model!I87)</f>
        <v>39.549999999999997</v>
      </c>
      <c r="R81" s="13">
        <f>IF(OR(Model!J87&gt;80,Model!J87&lt;0.02),39.55,Model!J87)</f>
        <v>39.549999999999997</v>
      </c>
      <c r="S81" s="13">
        <f>IF(OR(Model!K87&gt;120,Model!K87&lt;0.02),63.9,Model!K87)</f>
        <v>63.9</v>
      </c>
      <c r="T81" s="13">
        <f>IF(OR(Model!L87&gt;11,Model!L87&lt;0.02),6.4719718,Model!L87)</f>
        <v>6.4719718000000004</v>
      </c>
      <c r="U81" s="13">
        <f t="shared" si="1"/>
        <v>0.94885144831249479</v>
      </c>
      <c r="V81" t="b">
        <f>IF(Model!B87&gt;0,'Calulations '!J81-U81)</f>
        <v>0</v>
      </c>
    </row>
    <row r="82" spans="1:22" x14ac:dyDescent="0.3">
      <c r="A82" s="13" t="s">
        <v>34</v>
      </c>
      <c r="B82" s="13" t="s">
        <v>80</v>
      </c>
      <c r="C82" s="13"/>
      <c r="D82" s="13" t="s">
        <v>81</v>
      </c>
      <c r="E82" s="13"/>
      <c r="F82" s="13"/>
      <c r="G82" s="14"/>
      <c r="H82" s="14"/>
      <c r="I82" s="14"/>
      <c r="J82" s="13">
        <f>IF(OR(Model!B88&gt;7,Model!B88&lt;0.5),3.433,Model!B88)</f>
        <v>3.4329999999999998</v>
      </c>
      <c r="K82" s="13">
        <f>IF(OR(Model!C88&gt;0.4,Model!C88&lt;0.05),0.2550503,Model!C88)</f>
        <v>0.25505030000000001</v>
      </c>
      <c r="L82" s="13">
        <f>IF(OR(Model!D88&gt;5,Model!D88&lt;0.05),2.2251955,Model!D88)</f>
        <v>2.2251954999999999</v>
      </c>
      <c r="M82" s="13">
        <f>IF(OR(Model!E88&gt;3800,Model!E88&lt;0.02),1979.0503,Model!E88)</f>
        <v>1979.0503000000001</v>
      </c>
      <c r="N82" s="13">
        <f>IF(OR(Model!F88&gt;100,Model!F88&lt;0.02),44.390782,Model!F88)</f>
        <v>44.390782000000002</v>
      </c>
      <c r="O82" s="13">
        <f>IF(OR(Model!G88&gt;6,Model!G88&lt;0.02),1.74888827,Model!G88)</f>
        <v>1.7488882699999999</v>
      </c>
      <c r="P82" s="13">
        <f>IF(OR(Model!H88&gt;0.6,Model!H88&lt;0.02),0.3561162,Model!H88)</f>
        <v>0.35611619999999999</v>
      </c>
      <c r="Q82" s="13">
        <f>IF(OR(Model!I88&gt;80,Model!I88&lt;0.02),39.55,Model!I88)</f>
        <v>39.549999999999997</v>
      </c>
      <c r="R82" s="13">
        <f>IF(OR(Model!J88&gt;80,Model!J88&lt;0.02),39.55,Model!J88)</f>
        <v>39.549999999999997</v>
      </c>
      <c r="S82" s="13">
        <f>IF(OR(Model!K88&gt;120,Model!K88&lt;0.02),63.9,Model!K88)</f>
        <v>63.9</v>
      </c>
      <c r="T82" s="13">
        <f>IF(OR(Model!L88&gt;11,Model!L88&lt;0.02),6.4719718,Model!L88)</f>
        <v>6.4719718000000004</v>
      </c>
      <c r="U82" s="13">
        <f t="shared" si="1"/>
        <v>0.94885144831249479</v>
      </c>
      <c r="V82" t="b">
        <f>IF(Model!B88&gt;0,'Calulations '!J82-U82)</f>
        <v>0</v>
      </c>
    </row>
    <row r="83" spans="1:22" x14ac:dyDescent="0.3">
      <c r="A83" s="13" t="s">
        <v>77</v>
      </c>
      <c r="B83" s="22">
        <v>-1.68862432783907</v>
      </c>
      <c r="C83" s="13"/>
      <c r="D83" s="13" t="e">
        <f>IF(A10="NF",(B83+B84*D11+B85*D13+B86*D14+B87*D18+B88*D20+(D12/39.1)*B89+(D15/20.04)*B90+(D16/12.16)*B91+(D11-0.254695965417868)*(((D15/20.04)-0.0873483583285303)*-7.3498004038469)+(D11-0.254695965417868)*(((D16/12.16)-0.0293638848126801)*-102.292324166221)+B94*D10),0)</f>
        <v>#REF!</v>
      </c>
      <c r="E83" s="13"/>
      <c r="F83" s="13"/>
      <c r="G83" s="14"/>
      <c r="H83" s="14"/>
      <c r="I83" s="14"/>
      <c r="J83" s="13">
        <f>IF(OR(Model!B89&gt;7,Model!B89&lt;0.5),3.433,Model!B89)</f>
        <v>3.4329999999999998</v>
      </c>
      <c r="K83" s="13">
        <f>IF(OR(Model!C89&gt;0.4,Model!C89&lt;0.05),0.2550503,Model!C89)</f>
        <v>0.25505030000000001</v>
      </c>
      <c r="L83" s="13">
        <f>IF(OR(Model!D89&gt;5,Model!D89&lt;0.05),2.2251955,Model!D89)</f>
        <v>2.2251954999999999</v>
      </c>
      <c r="M83" s="13">
        <f>IF(OR(Model!E89&gt;3800,Model!E89&lt;0.02),1979.0503,Model!E89)</f>
        <v>1979.0503000000001</v>
      </c>
      <c r="N83" s="13">
        <f>IF(OR(Model!F89&gt;100,Model!F89&lt;0.02),44.390782,Model!F89)</f>
        <v>44.390782000000002</v>
      </c>
      <c r="O83" s="13">
        <f>IF(OR(Model!G89&gt;6,Model!G89&lt;0.02),1.74888827,Model!G89)</f>
        <v>1.7488882699999999</v>
      </c>
      <c r="P83" s="13">
        <f>IF(OR(Model!H89&gt;0.6,Model!H89&lt;0.02),0.3561162,Model!H89)</f>
        <v>0.35611619999999999</v>
      </c>
      <c r="Q83" s="13">
        <f>IF(OR(Model!I89&gt;80,Model!I89&lt;0.02),39.55,Model!I89)</f>
        <v>39.549999999999997</v>
      </c>
      <c r="R83" s="13">
        <f>IF(OR(Model!J89&gt;80,Model!J89&lt;0.02),39.55,Model!J89)</f>
        <v>39.549999999999997</v>
      </c>
      <c r="S83" s="13">
        <f>IF(OR(Model!K89&gt;120,Model!K89&lt;0.02),63.9,Model!K89)</f>
        <v>63.9</v>
      </c>
      <c r="T83" s="13">
        <f>IF(OR(Model!L89&gt;11,Model!L89&lt;0.02),6.4719718,Model!L89)</f>
        <v>6.4719718000000004</v>
      </c>
      <c r="U83" s="13">
        <f t="shared" si="1"/>
        <v>0.94885144831249479</v>
      </c>
      <c r="V83" t="b">
        <f>IF(Model!B89&gt;0,'Calulations '!J83-U83)</f>
        <v>0</v>
      </c>
    </row>
    <row r="84" spans="1:22" x14ac:dyDescent="0.3">
      <c r="A84" s="13" t="s">
        <v>67</v>
      </c>
      <c r="B84" s="22">
        <v>-0.36983676829561402</v>
      </c>
      <c r="C84" s="13"/>
      <c r="D84" s="13"/>
      <c r="E84" s="13"/>
      <c r="F84" s="13"/>
      <c r="G84" s="14"/>
      <c r="H84" s="14"/>
      <c r="I84" s="14"/>
      <c r="J84" s="13">
        <f>IF(OR(Model!B90&gt;7,Model!B90&lt;0.5),3.433,Model!B90)</f>
        <v>3.4329999999999998</v>
      </c>
      <c r="K84" s="13">
        <f>IF(OR(Model!C90&gt;0.4,Model!C90&lt;0.05),0.2550503,Model!C90)</f>
        <v>0.25505030000000001</v>
      </c>
      <c r="L84" s="13">
        <f>IF(OR(Model!D90&gt;5,Model!D90&lt;0.05),2.2251955,Model!D90)</f>
        <v>2.2251954999999999</v>
      </c>
      <c r="M84" s="13">
        <f>IF(OR(Model!E90&gt;3800,Model!E90&lt;0.02),1979.0503,Model!E90)</f>
        <v>1979.0503000000001</v>
      </c>
      <c r="N84" s="13">
        <f>IF(OR(Model!F90&gt;100,Model!F90&lt;0.02),44.390782,Model!F90)</f>
        <v>44.390782000000002</v>
      </c>
      <c r="O84" s="13">
        <f>IF(OR(Model!G90&gt;6,Model!G90&lt;0.02),1.74888827,Model!G90)</f>
        <v>1.7488882699999999</v>
      </c>
      <c r="P84" s="13">
        <f>IF(OR(Model!H90&gt;0.6,Model!H90&lt;0.02),0.3561162,Model!H90)</f>
        <v>0.35611619999999999</v>
      </c>
      <c r="Q84" s="13">
        <f>IF(OR(Model!I90&gt;80,Model!I90&lt;0.02),39.55,Model!I90)</f>
        <v>39.549999999999997</v>
      </c>
      <c r="R84" s="13">
        <f>IF(OR(Model!J90&gt;80,Model!J90&lt;0.02),39.55,Model!J90)</f>
        <v>39.549999999999997</v>
      </c>
      <c r="S84" s="13">
        <f>IF(OR(Model!K90&gt;120,Model!K90&lt;0.02),63.9,Model!K90)</f>
        <v>63.9</v>
      </c>
      <c r="T84" s="13">
        <f>IF(OR(Model!L90&gt;11,Model!L90&lt;0.02),6.4719718,Model!L90)</f>
        <v>6.4719718000000004</v>
      </c>
      <c r="U84" s="13">
        <f t="shared" si="1"/>
        <v>0.94885144831249479</v>
      </c>
      <c r="V84" t="b">
        <f>IF(Model!B90&gt;0,'Calulations '!J84-U84)</f>
        <v>0</v>
      </c>
    </row>
    <row r="85" spans="1:22" x14ac:dyDescent="0.3">
      <c r="A85" s="13" t="s">
        <v>68</v>
      </c>
      <c r="B85" s="22">
        <v>2.5848690254938501E-5</v>
      </c>
      <c r="C85" s="13"/>
      <c r="D85" s="13"/>
      <c r="E85" s="13"/>
      <c r="F85" s="13"/>
      <c r="G85" s="14"/>
      <c r="H85" s="14"/>
      <c r="I85" s="14"/>
      <c r="J85" s="13">
        <f>IF(OR(Model!B91&gt;7,Model!B91&lt;0.5),3.433,Model!B91)</f>
        <v>3.4329999999999998</v>
      </c>
      <c r="K85" s="13">
        <f>IF(OR(Model!C91&gt;0.4,Model!C91&lt;0.05),0.2550503,Model!C91)</f>
        <v>0.25505030000000001</v>
      </c>
      <c r="L85" s="13">
        <f>IF(OR(Model!D91&gt;5,Model!D91&lt;0.05),2.2251955,Model!D91)</f>
        <v>2.2251954999999999</v>
      </c>
      <c r="M85" s="13">
        <f>IF(OR(Model!E91&gt;3800,Model!E91&lt;0.02),1979.0503,Model!E91)</f>
        <v>1979.0503000000001</v>
      </c>
      <c r="N85" s="13">
        <f>IF(OR(Model!F91&gt;100,Model!F91&lt;0.02),44.390782,Model!F91)</f>
        <v>44.390782000000002</v>
      </c>
      <c r="O85" s="13">
        <f>IF(OR(Model!G91&gt;6,Model!G91&lt;0.02),1.74888827,Model!G91)</f>
        <v>1.7488882699999999</v>
      </c>
      <c r="P85" s="13">
        <f>IF(OR(Model!H91&gt;0.6,Model!H91&lt;0.02),0.3561162,Model!H91)</f>
        <v>0.35611619999999999</v>
      </c>
      <c r="Q85" s="13">
        <f>IF(OR(Model!I91&gt;80,Model!I91&lt;0.02),39.55,Model!I91)</f>
        <v>39.549999999999997</v>
      </c>
      <c r="R85" s="13">
        <f>IF(OR(Model!J91&gt;80,Model!J91&lt;0.02),39.55,Model!J91)</f>
        <v>39.549999999999997</v>
      </c>
      <c r="S85" s="13">
        <f>IF(OR(Model!K91&gt;120,Model!K91&lt;0.02),63.9,Model!K91)</f>
        <v>63.9</v>
      </c>
      <c r="T85" s="13">
        <f>IF(OR(Model!L91&gt;11,Model!L91&lt;0.02),6.4719718,Model!L91)</f>
        <v>6.4719718000000004</v>
      </c>
      <c r="U85" s="13">
        <f t="shared" si="1"/>
        <v>0.94885144831249479</v>
      </c>
      <c r="V85" t="b">
        <f>IF(Model!B91&gt;0,'Calulations '!J85-U85)</f>
        <v>0</v>
      </c>
    </row>
    <row r="86" spans="1:22" x14ac:dyDescent="0.3">
      <c r="A86" s="13" t="s">
        <v>69</v>
      </c>
      <c r="B86" s="22">
        <v>-7.9186168958166308E-3</v>
      </c>
      <c r="C86" s="13"/>
      <c r="D86" s="13"/>
      <c r="E86" s="13"/>
      <c r="F86" s="13"/>
      <c r="G86" s="14"/>
      <c r="H86" s="14"/>
      <c r="I86" s="14"/>
      <c r="J86" s="13">
        <f>IF(OR(Model!B92&gt;7,Model!B92&lt;0.5),3.433,Model!B92)</f>
        <v>3.4329999999999998</v>
      </c>
      <c r="K86" s="13">
        <f>IF(OR(Model!C92&gt;0.4,Model!C92&lt;0.05),0.2550503,Model!C92)</f>
        <v>0.25505030000000001</v>
      </c>
      <c r="L86" s="13">
        <f>IF(OR(Model!D92&gt;5,Model!D92&lt;0.05),2.2251955,Model!D92)</f>
        <v>2.2251954999999999</v>
      </c>
      <c r="M86" s="13">
        <f>IF(OR(Model!E92&gt;3800,Model!E92&lt;0.02),1979.0503,Model!E92)</f>
        <v>1979.0503000000001</v>
      </c>
      <c r="N86" s="13">
        <f>IF(OR(Model!F92&gt;100,Model!F92&lt;0.02),44.390782,Model!F92)</f>
        <v>44.390782000000002</v>
      </c>
      <c r="O86" s="13">
        <f>IF(OR(Model!G92&gt;6,Model!G92&lt;0.02),1.74888827,Model!G92)</f>
        <v>1.7488882699999999</v>
      </c>
      <c r="P86" s="13">
        <f>IF(OR(Model!H92&gt;0.6,Model!H92&lt;0.02),0.3561162,Model!H92)</f>
        <v>0.35611619999999999</v>
      </c>
      <c r="Q86" s="13">
        <f>IF(OR(Model!I92&gt;80,Model!I92&lt;0.02),39.55,Model!I92)</f>
        <v>39.549999999999997</v>
      </c>
      <c r="R86" s="13">
        <f>IF(OR(Model!J92&gt;80,Model!J92&lt;0.02),39.55,Model!J92)</f>
        <v>39.549999999999997</v>
      </c>
      <c r="S86" s="13">
        <f>IF(OR(Model!K92&gt;120,Model!K92&lt;0.02),63.9,Model!K92)</f>
        <v>63.9</v>
      </c>
      <c r="T86" s="13">
        <f>IF(OR(Model!L92&gt;11,Model!L92&lt;0.02),6.4719718,Model!L92)</f>
        <v>6.4719718000000004</v>
      </c>
      <c r="U86" s="13">
        <f t="shared" si="1"/>
        <v>0.94885144831249479</v>
      </c>
      <c r="V86" t="b">
        <f>IF(Model!B92&gt;0,'Calulations '!J86-U86)</f>
        <v>0</v>
      </c>
    </row>
    <row r="87" spans="1:22" x14ac:dyDescent="0.3">
      <c r="A87" s="13" t="s">
        <v>70</v>
      </c>
      <c r="B87" s="22">
        <v>-1.30526749985901E-3</v>
      </c>
      <c r="C87" s="13"/>
      <c r="D87" s="13"/>
      <c r="E87" s="13"/>
      <c r="F87" s="13"/>
      <c r="G87" s="14"/>
      <c r="H87" s="14"/>
      <c r="I87" s="14"/>
      <c r="J87" s="13">
        <f>IF(OR(Model!B93&gt;7,Model!B93&lt;0.5),3.433,Model!B93)</f>
        <v>3.4329999999999998</v>
      </c>
      <c r="K87" s="13">
        <f>IF(OR(Model!C93&gt;0.4,Model!C93&lt;0.05),0.2550503,Model!C93)</f>
        <v>0.25505030000000001</v>
      </c>
      <c r="L87" s="13">
        <f>IF(OR(Model!D93&gt;5,Model!D93&lt;0.05),2.2251955,Model!D93)</f>
        <v>2.2251954999999999</v>
      </c>
      <c r="M87" s="13">
        <f>IF(OR(Model!E93&gt;3800,Model!E93&lt;0.02),1979.0503,Model!E93)</f>
        <v>1979.0503000000001</v>
      </c>
      <c r="N87" s="13">
        <f>IF(OR(Model!F93&gt;100,Model!F93&lt;0.02),44.390782,Model!F93)</f>
        <v>44.390782000000002</v>
      </c>
      <c r="O87" s="13">
        <f>IF(OR(Model!G93&gt;6,Model!G93&lt;0.02),1.74888827,Model!G93)</f>
        <v>1.7488882699999999</v>
      </c>
      <c r="P87" s="13">
        <f>IF(OR(Model!H93&gt;0.6,Model!H93&lt;0.02),0.3561162,Model!H93)</f>
        <v>0.35611619999999999</v>
      </c>
      <c r="Q87" s="13">
        <f>IF(OR(Model!I93&gt;80,Model!I93&lt;0.02),39.55,Model!I93)</f>
        <v>39.549999999999997</v>
      </c>
      <c r="R87" s="13">
        <f>IF(OR(Model!J93&gt;80,Model!J93&lt;0.02),39.55,Model!J93)</f>
        <v>39.549999999999997</v>
      </c>
      <c r="S87" s="13">
        <f>IF(OR(Model!K93&gt;120,Model!K93&lt;0.02),63.9,Model!K93)</f>
        <v>63.9</v>
      </c>
      <c r="T87" s="13">
        <f>IF(OR(Model!L93&gt;11,Model!L93&lt;0.02),6.4719718,Model!L93)</f>
        <v>6.4719718000000004</v>
      </c>
      <c r="U87" s="13">
        <f t="shared" si="1"/>
        <v>0.94885144831249479</v>
      </c>
      <c r="V87" t="b">
        <f>IF(Model!B93&gt;0,'Calulations '!J87-U87)</f>
        <v>0</v>
      </c>
    </row>
    <row r="88" spans="1:22" x14ac:dyDescent="0.3">
      <c r="A88" s="13" t="s">
        <v>71</v>
      </c>
      <c r="B88" s="22">
        <v>3.4522731757830299E-2</v>
      </c>
      <c r="C88" s="13"/>
      <c r="D88" s="13"/>
      <c r="E88" s="13"/>
      <c r="F88" s="13"/>
      <c r="G88" s="14"/>
      <c r="H88" s="14"/>
      <c r="I88" s="14"/>
      <c r="J88" s="13">
        <f>IF(OR(Model!B94&gt;7,Model!B94&lt;0.5),3.433,Model!B94)</f>
        <v>3.4329999999999998</v>
      </c>
      <c r="K88" s="13">
        <f>IF(OR(Model!C94&gt;0.4,Model!C94&lt;0.05),0.2550503,Model!C94)</f>
        <v>0.25505030000000001</v>
      </c>
      <c r="L88" s="13">
        <f>IF(OR(Model!D94&gt;5,Model!D94&lt;0.05),2.2251955,Model!D94)</f>
        <v>2.2251954999999999</v>
      </c>
      <c r="M88" s="13">
        <f>IF(OR(Model!E94&gt;3800,Model!E94&lt;0.02),1979.0503,Model!E94)</f>
        <v>1979.0503000000001</v>
      </c>
      <c r="N88" s="13">
        <f>IF(OR(Model!F94&gt;100,Model!F94&lt;0.02),44.390782,Model!F94)</f>
        <v>44.390782000000002</v>
      </c>
      <c r="O88" s="13">
        <f>IF(OR(Model!G94&gt;6,Model!G94&lt;0.02),1.74888827,Model!G94)</f>
        <v>1.7488882699999999</v>
      </c>
      <c r="P88" s="13">
        <f>IF(OR(Model!H94&gt;0.6,Model!H94&lt;0.02),0.3561162,Model!H94)</f>
        <v>0.35611619999999999</v>
      </c>
      <c r="Q88" s="13">
        <f>IF(OR(Model!I94&gt;80,Model!I94&lt;0.02),39.55,Model!I94)</f>
        <v>39.549999999999997</v>
      </c>
      <c r="R88" s="13">
        <f>IF(OR(Model!J94&gt;80,Model!J94&lt;0.02),39.55,Model!J94)</f>
        <v>39.549999999999997</v>
      </c>
      <c r="S88" s="13">
        <f>IF(OR(Model!K94&gt;120,Model!K94&lt;0.02),63.9,Model!K94)</f>
        <v>63.9</v>
      </c>
      <c r="T88" s="13">
        <f>IF(OR(Model!L94&gt;11,Model!L94&lt;0.02),6.4719718,Model!L94)</f>
        <v>6.4719718000000004</v>
      </c>
      <c r="U88" s="13">
        <f t="shared" si="1"/>
        <v>0.94885144831249479</v>
      </c>
      <c r="V88" t="b">
        <f>IF(Model!B94&gt;0,'Calulations '!J88-U88)</f>
        <v>0</v>
      </c>
    </row>
    <row r="89" spans="1:22" x14ac:dyDescent="0.3">
      <c r="A89" s="13" t="s">
        <v>72</v>
      </c>
      <c r="B89" s="22">
        <v>0.94847074655413399</v>
      </c>
      <c r="C89" s="13"/>
      <c r="D89" s="13"/>
      <c r="E89" s="13"/>
      <c r="F89" s="13"/>
      <c r="G89" s="14"/>
      <c r="H89" s="14"/>
      <c r="I89" s="14"/>
      <c r="J89" s="13">
        <f>IF(OR(Model!B95&gt;7,Model!B95&lt;0.5),3.433,Model!B95)</f>
        <v>3.4329999999999998</v>
      </c>
      <c r="K89" s="13">
        <f>IF(OR(Model!C95&gt;0.4,Model!C95&lt;0.05),0.2550503,Model!C95)</f>
        <v>0.25505030000000001</v>
      </c>
      <c r="L89" s="13">
        <f>IF(OR(Model!D95&gt;5,Model!D95&lt;0.05),2.2251955,Model!D95)</f>
        <v>2.2251954999999999</v>
      </c>
      <c r="M89" s="13">
        <f>IF(OR(Model!E95&gt;3800,Model!E95&lt;0.02),1979.0503,Model!E95)</f>
        <v>1979.0503000000001</v>
      </c>
      <c r="N89" s="13">
        <f>IF(OR(Model!F95&gt;100,Model!F95&lt;0.02),44.390782,Model!F95)</f>
        <v>44.390782000000002</v>
      </c>
      <c r="O89" s="13">
        <f>IF(OR(Model!G95&gt;6,Model!G95&lt;0.02),1.74888827,Model!G95)</f>
        <v>1.7488882699999999</v>
      </c>
      <c r="P89" s="13">
        <f>IF(OR(Model!H95&gt;0.6,Model!H95&lt;0.02),0.3561162,Model!H95)</f>
        <v>0.35611619999999999</v>
      </c>
      <c r="Q89" s="13">
        <f>IF(OR(Model!I95&gt;80,Model!I95&lt;0.02),39.55,Model!I95)</f>
        <v>39.549999999999997</v>
      </c>
      <c r="R89" s="13">
        <f>IF(OR(Model!J95&gt;80,Model!J95&lt;0.02),39.55,Model!J95)</f>
        <v>39.549999999999997</v>
      </c>
      <c r="S89" s="13">
        <f>IF(OR(Model!K95&gt;120,Model!K95&lt;0.02),63.9,Model!K95)</f>
        <v>63.9</v>
      </c>
      <c r="T89" s="13">
        <f>IF(OR(Model!L95&gt;11,Model!L95&lt;0.02),6.4719718,Model!L95)</f>
        <v>6.4719718000000004</v>
      </c>
      <c r="U89" s="13">
        <f t="shared" si="1"/>
        <v>0.94885144831249479</v>
      </c>
      <c r="V89" t="b">
        <f>IF(Model!B95&gt;0,'Calulations '!J89-U89)</f>
        <v>0</v>
      </c>
    </row>
    <row r="90" spans="1:22" x14ac:dyDescent="0.3">
      <c r="A90" s="13" t="s">
        <v>73</v>
      </c>
      <c r="B90" s="22">
        <v>-0.19462280123769399</v>
      </c>
      <c r="C90" s="13"/>
      <c r="D90" s="13"/>
      <c r="E90" s="13"/>
      <c r="F90" s="13"/>
      <c r="G90" s="14"/>
      <c r="H90" s="14"/>
      <c r="I90" s="14"/>
      <c r="J90" s="13">
        <f>IF(OR(Model!B96&gt;7,Model!B96&lt;0.5),3.433,Model!B96)</f>
        <v>3.4329999999999998</v>
      </c>
      <c r="K90" s="13">
        <f>IF(OR(Model!C96&gt;0.4,Model!C96&lt;0.05),0.2550503,Model!C96)</f>
        <v>0.25505030000000001</v>
      </c>
      <c r="L90" s="13">
        <f>IF(OR(Model!D96&gt;5,Model!D96&lt;0.05),2.2251955,Model!D96)</f>
        <v>2.2251954999999999</v>
      </c>
      <c r="M90" s="13">
        <f>IF(OR(Model!E96&gt;3800,Model!E96&lt;0.02),1979.0503,Model!E96)</f>
        <v>1979.0503000000001</v>
      </c>
      <c r="N90" s="13">
        <f>IF(OR(Model!F96&gt;100,Model!F96&lt;0.02),44.390782,Model!F96)</f>
        <v>44.390782000000002</v>
      </c>
      <c r="O90" s="13">
        <f>IF(OR(Model!G96&gt;6,Model!G96&lt;0.02),1.74888827,Model!G96)</f>
        <v>1.7488882699999999</v>
      </c>
      <c r="P90" s="13">
        <f>IF(OR(Model!H96&gt;0.6,Model!H96&lt;0.02),0.3561162,Model!H96)</f>
        <v>0.35611619999999999</v>
      </c>
      <c r="Q90" s="13">
        <f>IF(OR(Model!I96&gt;80,Model!I96&lt;0.02),39.55,Model!I96)</f>
        <v>39.549999999999997</v>
      </c>
      <c r="R90" s="13">
        <f>IF(OR(Model!J96&gt;80,Model!J96&lt;0.02),39.55,Model!J96)</f>
        <v>39.549999999999997</v>
      </c>
      <c r="S90" s="13">
        <f>IF(OR(Model!K96&gt;120,Model!K96&lt;0.02),63.9,Model!K96)</f>
        <v>63.9</v>
      </c>
      <c r="T90" s="13">
        <f>IF(OR(Model!L96&gt;11,Model!L96&lt;0.02),6.4719718,Model!L96)</f>
        <v>6.4719718000000004</v>
      </c>
      <c r="U90" s="13">
        <f t="shared" si="1"/>
        <v>0.94885144831249479</v>
      </c>
      <c r="V90" t="b">
        <f>IF(Model!B96&gt;0,'Calulations '!J90-U90)</f>
        <v>0</v>
      </c>
    </row>
    <row r="91" spans="1:22" x14ac:dyDescent="0.3">
      <c r="A91" s="13" t="s">
        <v>74</v>
      </c>
      <c r="B91" s="22">
        <v>6.50582445851499</v>
      </c>
      <c r="C91" s="13"/>
      <c r="D91" s="13"/>
      <c r="E91" s="13"/>
      <c r="F91" s="13"/>
      <c r="G91" s="14"/>
      <c r="H91" s="14"/>
      <c r="I91" s="14"/>
      <c r="J91" s="13">
        <f>IF(OR(Model!B97&gt;7,Model!B97&lt;0.5),3.433,Model!B97)</f>
        <v>3.4329999999999998</v>
      </c>
      <c r="K91" s="13">
        <f>IF(OR(Model!C97&gt;0.4,Model!C97&lt;0.05),0.2550503,Model!C97)</f>
        <v>0.25505030000000001</v>
      </c>
      <c r="L91" s="13">
        <f>IF(OR(Model!D97&gt;5,Model!D97&lt;0.05),2.2251955,Model!D97)</f>
        <v>2.2251954999999999</v>
      </c>
      <c r="M91" s="13">
        <f>IF(OR(Model!E97&gt;3800,Model!E97&lt;0.02),1979.0503,Model!E97)</f>
        <v>1979.0503000000001</v>
      </c>
      <c r="N91" s="13">
        <f>IF(OR(Model!F97&gt;100,Model!F97&lt;0.02),44.390782,Model!F97)</f>
        <v>44.390782000000002</v>
      </c>
      <c r="O91" s="13">
        <f>IF(OR(Model!G97&gt;6,Model!G97&lt;0.02),1.74888827,Model!G97)</f>
        <v>1.7488882699999999</v>
      </c>
      <c r="P91" s="13">
        <f>IF(OR(Model!H97&gt;0.6,Model!H97&lt;0.02),0.3561162,Model!H97)</f>
        <v>0.35611619999999999</v>
      </c>
      <c r="Q91" s="13">
        <f>IF(OR(Model!I97&gt;80,Model!I97&lt;0.02),39.55,Model!I97)</f>
        <v>39.549999999999997</v>
      </c>
      <c r="R91" s="13">
        <f>IF(OR(Model!J97&gt;80,Model!J97&lt;0.02),39.55,Model!J97)</f>
        <v>39.549999999999997</v>
      </c>
      <c r="S91" s="13">
        <f>IF(OR(Model!K97&gt;120,Model!K97&lt;0.02),63.9,Model!K97)</f>
        <v>63.9</v>
      </c>
      <c r="T91" s="13">
        <f>IF(OR(Model!L97&gt;11,Model!L97&lt;0.02),6.4719718,Model!L97)</f>
        <v>6.4719718000000004</v>
      </c>
      <c r="U91" s="13">
        <f t="shared" si="1"/>
        <v>0.94885144831249479</v>
      </c>
      <c r="V91" t="b">
        <f>IF(Model!B97&gt;0,'Calulations '!J91-U91)</f>
        <v>0</v>
      </c>
    </row>
    <row r="92" spans="1:22" x14ac:dyDescent="0.3">
      <c r="A92" s="13" t="s">
        <v>75</v>
      </c>
      <c r="B92" s="22" t="s">
        <v>82</v>
      </c>
      <c r="C92" s="13"/>
      <c r="D92" s="13"/>
      <c r="E92" s="13"/>
      <c r="F92" s="13"/>
      <c r="G92" s="14"/>
      <c r="H92" s="14"/>
      <c r="I92" s="14"/>
      <c r="J92" s="13">
        <f>IF(OR(Model!B98&gt;7,Model!B98&lt;0.5),3.433,Model!B98)</f>
        <v>3.4329999999999998</v>
      </c>
      <c r="K92" s="13">
        <f>IF(OR(Model!C98&gt;0.4,Model!C98&lt;0.05),0.2550503,Model!C98)</f>
        <v>0.25505030000000001</v>
      </c>
      <c r="L92" s="13">
        <f>IF(OR(Model!D98&gt;5,Model!D98&lt;0.05),2.2251955,Model!D98)</f>
        <v>2.2251954999999999</v>
      </c>
      <c r="M92" s="13">
        <f>IF(OR(Model!E98&gt;3800,Model!E98&lt;0.02),1979.0503,Model!E98)</f>
        <v>1979.0503000000001</v>
      </c>
      <c r="N92" s="13">
        <f>IF(OR(Model!F98&gt;100,Model!F98&lt;0.02),44.390782,Model!F98)</f>
        <v>44.390782000000002</v>
      </c>
      <c r="O92" s="13">
        <f>IF(OR(Model!G98&gt;6,Model!G98&lt;0.02),1.74888827,Model!G98)</f>
        <v>1.7488882699999999</v>
      </c>
      <c r="P92" s="13">
        <f>IF(OR(Model!H98&gt;0.6,Model!H98&lt;0.02),0.3561162,Model!H98)</f>
        <v>0.35611619999999999</v>
      </c>
      <c r="Q92" s="13">
        <f>IF(OR(Model!I98&gt;80,Model!I98&lt;0.02),39.55,Model!I98)</f>
        <v>39.549999999999997</v>
      </c>
      <c r="R92" s="13">
        <f>IF(OR(Model!J98&gt;80,Model!J98&lt;0.02),39.55,Model!J98)</f>
        <v>39.549999999999997</v>
      </c>
      <c r="S92" s="13">
        <f>IF(OR(Model!K98&gt;120,Model!K98&lt;0.02),63.9,Model!K98)</f>
        <v>63.9</v>
      </c>
      <c r="T92" s="13">
        <f>IF(OR(Model!L98&gt;11,Model!L98&lt;0.02),6.4719718,Model!L98)</f>
        <v>6.4719718000000004</v>
      </c>
      <c r="U92" s="13">
        <f t="shared" si="1"/>
        <v>0.94885144831249479</v>
      </c>
      <c r="V92" t="b">
        <f>IF(Model!B98&gt;0,'Calulations '!J92-U92)</f>
        <v>0</v>
      </c>
    </row>
    <row r="93" spans="1:22" x14ac:dyDescent="0.3">
      <c r="A93" s="13" t="s">
        <v>76</v>
      </c>
      <c r="B93" s="22" t="s">
        <v>83</v>
      </c>
      <c r="C93" s="13"/>
      <c r="D93" s="13"/>
      <c r="E93" s="13"/>
      <c r="F93" s="13"/>
      <c r="G93" s="14"/>
      <c r="H93" s="14"/>
      <c r="I93" s="14"/>
      <c r="J93" s="13">
        <f>IF(OR(Model!B99&gt;7,Model!B99&lt;0.5),3.433,Model!B99)</f>
        <v>3.4329999999999998</v>
      </c>
      <c r="K93" s="13">
        <f>IF(OR(Model!C99&gt;0.4,Model!C99&lt;0.05),0.2550503,Model!C99)</f>
        <v>0.25505030000000001</v>
      </c>
      <c r="L93" s="13">
        <f>IF(OR(Model!D99&gt;5,Model!D99&lt;0.05),2.2251955,Model!D99)</f>
        <v>2.2251954999999999</v>
      </c>
      <c r="M93" s="13">
        <f>IF(OR(Model!E99&gt;3800,Model!E99&lt;0.02),1979.0503,Model!E99)</f>
        <v>1979.0503000000001</v>
      </c>
      <c r="N93" s="13">
        <f>IF(OR(Model!F99&gt;100,Model!F99&lt;0.02),44.390782,Model!F99)</f>
        <v>44.390782000000002</v>
      </c>
      <c r="O93" s="13">
        <f>IF(OR(Model!G99&gt;6,Model!G99&lt;0.02),1.74888827,Model!G99)</f>
        <v>1.7488882699999999</v>
      </c>
      <c r="P93" s="13">
        <f>IF(OR(Model!H99&gt;0.6,Model!H99&lt;0.02),0.3561162,Model!H99)</f>
        <v>0.35611619999999999</v>
      </c>
      <c r="Q93" s="13">
        <f>IF(OR(Model!I99&gt;80,Model!I99&lt;0.02),39.55,Model!I99)</f>
        <v>39.549999999999997</v>
      </c>
      <c r="R93" s="13">
        <f>IF(OR(Model!J99&gt;80,Model!J99&lt;0.02),39.55,Model!J99)</f>
        <v>39.549999999999997</v>
      </c>
      <c r="S93" s="13">
        <f>IF(OR(Model!K99&gt;120,Model!K99&lt;0.02),63.9,Model!K99)</f>
        <v>63.9</v>
      </c>
      <c r="T93" s="13">
        <f>IF(OR(Model!L99&gt;11,Model!L99&lt;0.02),6.4719718,Model!L99)</f>
        <v>6.4719718000000004</v>
      </c>
      <c r="U93" s="13">
        <f t="shared" si="1"/>
        <v>0.94885144831249479</v>
      </c>
      <c r="V93" t="b">
        <f>IF(Model!B99&gt;0,'Calulations '!J93-U93)</f>
        <v>0</v>
      </c>
    </row>
    <row r="94" spans="1:22" x14ac:dyDescent="0.3">
      <c r="A94" s="13" t="s">
        <v>84</v>
      </c>
      <c r="B94" s="13">
        <v>0.76691779467307797</v>
      </c>
      <c r="C94" s="13"/>
      <c r="D94" s="13"/>
      <c r="E94" s="13"/>
      <c r="F94" s="13"/>
      <c r="G94" s="14"/>
      <c r="H94" s="14"/>
      <c r="I94" s="14"/>
      <c r="J94" s="13">
        <f>IF(OR(Model!B100&gt;7,Model!B100&lt;0.5),3.433,Model!B100)</f>
        <v>3.4329999999999998</v>
      </c>
      <c r="K94" s="13">
        <f>IF(OR(Model!C100&gt;0.4,Model!C100&lt;0.05),0.2550503,Model!C100)</f>
        <v>0.25505030000000001</v>
      </c>
      <c r="L94" s="13">
        <f>IF(OR(Model!D100&gt;5,Model!D100&lt;0.05),2.2251955,Model!D100)</f>
        <v>2.2251954999999999</v>
      </c>
      <c r="M94" s="13">
        <f>IF(OR(Model!E100&gt;3800,Model!E100&lt;0.02),1979.0503,Model!E100)</f>
        <v>1979.0503000000001</v>
      </c>
      <c r="N94" s="13">
        <f>IF(OR(Model!F100&gt;100,Model!F100&lt;0.02),44.390782,Model!F100)</f>
        <v>44.390782000000002</v>
      </c>
      <c r="O94" s="13">
        <f>IF(OR(Model!G100&gt;6,Model!G100&lt;0.02),1.74888827,Model!G100)</f>
        <v>1.7488882699999999</v>
      </c>
      <c r="P94" s="13">
        <f>IF(OR(Model!H100&gt;0.6,Model!H100&lt;0.02),0.3561162,Model!H100)</f>
        <v>0.35611619999999999</v>
      </c>
      <c r="Q94" s="13">
        <f>IF(OR(Model!I100&gt;80,Model!I100&lt;0.02),39.55,Model!I100)</f>
        <v>39.549999999999997</v>
      </c>
      <c r="R94" s="13">
        <f>IF(OR(Model!J100&gt;80,Model!J100&lt;0.02),39.55,Model!J100)</f>
        <v>39.549999999999997</v>
      </c>
      <c r="S94" s="13">
        <f>IF(OR(Model!K100&gt;120,Model!K100&lt;0.02),63.9,Model!K100)</f>
        <v>63.9</v>
      </c>
      <c r="T94" s="13">
        <f>IF(OR(Model!L100&gt;11,Model!L100&lt;0.02),6.4719718,Model!L100)</f>
        <v>6.4719718000000004</v>
      </c>
      <c r="U94" s="13">
        <f t="shared" si="1"/>
        <v>0.94885144831249479</v>
      </c>
      <c r="V94" t="b">
        <f>IF(Model!B100&gt;0,'Calulations '!J94-U94)</f>
        <v>0</v>
      </c>
    </row>
    <row r="95" spans="1:22" x14ac:dyDescent="0.3">
      <c r="A95" s="13"/>
      <c r="B95" s="13"/>
      <c r="C95" s="13"/>
      <c r="D95" s="13"/>
      <c r="E95" s="13"/>
      <c r="F95" s="13"/>
      <c r="G95" s="14"/>
      <c r="H95" s="14"/>
      <c r="I95" s="14"/>
      <c r="J95" s="13">
        <f>IF(OR(Model!B101&gt;7,Model!B101&lt;0.5),3.433,Model!B101)</f>
        <v>3.4329999999999998</v>
      </c>
      <c r="K95" s="13">
        <f>IF(OR(Model!C101&gt;0.4,Model!C101&lt;0.05),0.2550503,Model!C101)</f>
        <v>0.25505030000000001</v>
      </c>
      <c r="L95" s="13">
        <f>IF(OR(Model!D101&gt;5,Model!D101&lt;0.05),2.2251955,Model!D101)</f>
        <v>2.2251954999999999</v>
      </c>
      <c r="M95" s="13">
        <f>IF(OR(Model!E101&gt;3800,Model!E101&lt;0.02),1979.0503,Model!E101)</f>
        <v>1979.0503000000001</v>
      </c>
      <c r="N95" s="13">
        <f>IF(OR(Model!F101&gt;100,Model!F101&lt;0.02),44.390782,Model!F101)</f>
        <v>44.390782000000002</v>
      </c>
      <c r="O95" s="13">
        <f>IF(OR(Model!G101&gt;6,Model!G101&lt;0.02),1.74888827,Model!G101)</f>
        <v>1.7488882699999999</v>
      </c>
      <c r="P95" s="13">
        <f>IF(OR(Model!H101&gt;0.6,Model!H101&lt;0.02),0.3561162,Model!H101)</f>
        <v>0.35611619999999999</v>
      </c>
      <c r="Q95" s="13">
        <f>IF(OR(Model!I101&gt;80,Model!I101&lt;0.02),39.55,Model!I101)</f>
        <v>39.549999999999997</v>
      </c>
      <c r="R95" s="13">
        <f>IF(OR(Model!J101&gt;80,Model!J101&lt;0.02),39.55,Model!J101)</f>
        <v>39.549999999999997</v>
      </c>
      <c r="S95" s="13">
        <f>IF(OR(Model!K101&gt;120,Model!K101&lt;0.02),63.9,Model!K101)</f>
        <v>63.9</v>
      </c>
      <c r="T95" s="13">
        <f>IF(OR(Model!L101&gt;11,Model!L101&lt;0.02),6.4719718,Model!L101)</f>
        <v>6.4719718000000004</v>
      </c>
      <c r="U95" s="13">
        <f t="shared" si="1"/>
        <v>0.94885144831249479</v>
      </c>
      <c r="V95" t="b">
        <f>IF(Model!B101&gt;0,'Calulations '!J95-U95)</f>
        <v>0</v>
      </c>
    </row>
    <row r="96" spans="1:22" x14ac:dyDescent="0.3">
      <c r="A96" s="14"/>
      <c r="B96" s="14"/>
      <c r="C96" s="14"/>
      <c r="D96" s="14"/>
      <c r="E96" s="14"/>
      <c r="F96" s="14"/>
      <c r="G96" s="14"/>
      <c r="H96" s="14"/>
      <c r="I96" s="14"/>
      <c r="J96" s="13">
        <f>IF(OR(Model!B102&gt;7,Model!B102&lt;0.5),3.433,Model!B102)</f>
        <v>3.4329999999999998</v>
      </c>
      <c r="K96" s="13">
        <f>IF(OR(Model!C102&gt;0.4,Model!C102&lt;0.05),0.2550503,Model!C102)</f>
        <v>0.25505030000000001</v>
      </c>
      <c r="L96" s="13">
        <f>IF(OR(Model!D102&gt;5,Model!D102&lt;0.05),2.2251955,Model!D102)</f>
        <v>2.2251954999999999</v>
      </c>
      <c r="M96" s="13">
        <f>IF(OR(Model!E102&gt;3800,Model!E102&lt;0.02),1979.0503,Model!E102)</f>
        <v>1979.0503000000001</v>
      </c>
      <c r="N96" s="13">
        <f>IF(OR(Model!F102&gt;100,Model!F102&lt;0.02),44.390782,Model!F102)</f>
        <v>44.390782000000002</v>
      </c>
      <c r="O96" s="13">
        <f>IF(OR(Model!G102&gt;6,Model!G102&lt;0.02),1.74888827,Model!G102)</f>
        <v>1.7488882699999999</v>
      </c>
      <c r="P96" s="13">
        <f>IF(OR(Model!H102&gt;0.6,Model!H102&lt;0.02),0.3561162,Model!H102)</f>
        <v>0.35611619999999999</v>
      </c>
      <c r="Q96" s="13">
        <f>IF(OR(Model!I102&gt;80,Model!I102&lt;0.02),39.55,Model!I102)</f>
        <v>39.549999999999997</v>
      </c>
      <c r="R96" s="13">
        <f>IF(OR(Model!J102&gt;80,Model!J102&lt;0.02),39.55,Model!J102)</f>
        <v>39.549999999999997</v>
      </c>
      <c r="S96" s="13">
        <f>IF(OR(Model!K102&gt;120,Model!K102&lt;0.02),63.9,Model!K102)</f>
        <v>63.9</v>
      </c>
      <c r="T96" s="13">
        <f>IF(OR(Model!L102&gt;11,Model!L102&lt;0.02),6.4719718,Model!L102)</f>
        <v>6.4719718000000004</v>
      </c>
      <c r="U96" s="13">
        <f t="shared" si="1"/>
        <v>0.94885144831249479</v>
      </c>
      <c r="V96" t="b">
        <f>IF(Model!B102&gt;0,'Calulations '!J96-U96)</f>
        <v>0</v>
      </c>
    </row>
    <row r="97" spans="1:22" x14ac:dyDescent="0.3">
      <c r="A97" s="14"/>
      <c r="B97" s="14"/>
      <c r="C97" s="14"/>
      <c r="D97" s="14"/>
      <c r="E97" s="14"/>
      <c r="F97" s="14"/>
      <c r="G97" s="14"/>
      <c r="H97" s="14"/>
      <c r="I97" s="14"/>
      <c r="J97" s="13">
        <f>IF(OR(Model!B103&gt;7,Model!B103&lt;0.5),3.433,Model!B103)</f>
        <v>3.4329999999999998</v>
      </c>
      <c r="K97" s="13">
        <f>IF(OR(Model!C103&gt;0.4,Model!C103&lt;0.05),0.2550503,Model!C103)</f>
        <v>0.25505030000000001</v>
      </c>
      <c r="L97" s="13">
        <f>IF(OR(Model!D103&gt;5,Model!D103&lt;0.05),2.2251955,Model!D103)</f>
        <v>2.2251954999999999</v>
      </c>
      <c r="M97" s="13">
        <f>IF(OR(Model!E103&gt;3800,Model!E103&lt;0.02),1979.0503,Model!E103)</f>
        <v>1979.0503000000001</v>
      </c>
      <c r="N97" s="13">
        <f>IF(OR(Model!F103&gt;100,Model!F103&lt;0.02),44.390782,Model!F103)</f>
        <v>44.390782000000002</v>
      </c>
      <c r="O97" s="13">
        <f>IF(OR(Model!G103&gt;6,Model!G103&lt;0.02),1.74888827,Model!G103)</f>
        <v>1.7488882699999999</v>
      </c>
      <c r="P97" s="13">
        <f>IF(OR(Model!H103&gt;0.6,Model!H103&lt;0.02),0.3561162,Model!H103)</f>
        <v>0.35611619999999999</v>
      </c>
      <c r="Q97" s="13">
        <f>IF(OR(Model!I103&gt;80,Model!I103&lt;0.02),39.55,Model!I103)</f>
        <v>39.549999999999997</v>
      </c>
      <c r="R97" s="13">
        <f>IF(OR(Model!J103&gt;80,Model!J103&lt;0.02),39.55,Model!J103)</f>
        <v>39.549999999999997</v>
      </c>
      <c r="S97" s="13">
        <f>IF(OR(Model!K103&gt;120,Model!K103&lt;0.02),63.9,Model!K103)</f>
        <v>63.9</v>
      </c>
      <c r="T97" s="13">
        <f>IF(OR(Model!L103&gt;11,Model!L103&lt;0.02),6.4719718,Model!L103)</f>
        <v>6.4719718000000004</v>
      </c>
      <c r="U97" s="13">
        <f t="shared" si="1"/>
        <v>0.94885144831249479</v>
      </c>
      <c r="V97" t="b">
        <f>IF(Model!B103&gt;0,'Calulations '!J97-U97)</f>
        <v>0</v>
      </c>
    </row>
    <row r="98" spans="1:22" x14ac:dyDescent="0.3">
      <c r="A98" s="14"/>
      <c r="B98" s="14"/>
      <c r="C98" s="14"/>
      <c r="D98" s="14"/>
      <c r="E98" s="14"/>
      <c r="F98" s="14"/>
      <c r="G98" s="14"/>
      <c r="H98" s="14"/>
      <c r="I98" s="14"/>
      <c r="J98" s="13">
        <f>IF(OR(Model!B104&gt;7,Model!B104&lt;0.5),3.433,Model!B104)</f>
        <v>3.4329999999999998</v>
      </c>
      <c r="K98" s="13">
        <f>IF(OR(Model!C104&gt;0.4,Model!C104&lt;0.05),0.2550503,Model!C104)</f>
        <v>0.25505030000000001</v>
      </c>
      <c r="L98" s="13">
        <f>IF(OR(Model!D104&gt;5,Model!D104&lt;0.05),2.2251955,Model!D104)</f>
        <v>2.2251954999999999</v>
      </c>
      <c r="M98" s="13">
        <f>IF(OR(Model!E104&gt;3800,Model!E104&lt;0.02),1979.0503,Model!E104)</f>
        <v>1979.0503000000001</v>
      </c>
      <c r="N98" s="13">
        <f>IF(OR(Model!F104&gt;100,Model!F104&lt;0.02),44.390782,Model!F104)</f>
        <v>44.390782000000002</v>
      </c>
      <c r="O98" s="13">
        <f>IF(OR(Model!G104&gt;6,Model!G104&lt;0.02),1.74888827,Model!G104)</f>
        <v>1.7488882699999999</v>
      </c>
      <c r="P98" s="13">
        <f>IF(OR(Model!H104&gt;0.6,Model!H104&lt;0.02),0.3561162,Model!H104)</f>
        <v>0.35611619999999999</v>
      </c>
      <c r="Q98" s="13">
        <f>IF(OR(Model!I104&gt;80,Model!I104&lt;0.02),39.55,Model!I104)</f>
        <v>39.549999999999997</v>
      </c>
      <c r="R98" s="13">
        <f>IF(OR(Model!J104&gt;80,Model!J104&lt;0.02),39.55,Model!J104)</f>
        <v>39.549999999999997</v>
      </c>
      <c r="S98" s="13">
        <f>IF(OR(Model!K104&gt;120,Model!K104&lt;0.02),63.9,Model!K104)</f>
        <v>63.9</v>
      </c>
      <c r="T98" s="13">
        <f>IF(OR(Model!L104&gt;11,Model!L104&lt;0.02),6.4719718,Model!L104)</f>
        <v>6.4719718000000004</v>
      </c>
      <c r="U98" s="13">
        <f t="shared" si="1"/>
        <v>0.94885144831249479</v>
      </c>
      <c r="V98" t="b">
        <f>IF(Model!B104&gt;0,'Calulations '!J98-U98)</f>
        <v>0</v>
      </c>
    </row>
    <row r="99" spans="1:22" x14ac:dyDescent="0.3">
      <c r="A99" s="14"/>
      <c r="B99" s="14"/>
      <c r="C99" s="14"/>
      <c r="D99" s="14"/>
      <c r="E99" s="14"/>
      <c r="F99" s="14"/>
      <c r="G99" s="14"/>
      <c r="H99" s="14"/>
      <c r="I99" s="14"/>
      <c r="J99" s="13">
        <f>IF(OR(Model!B105&gt;7,Model!B105&lt;0.5),3.433,Model!B105)</f>
        <v>3.4329999999999998</v>
      </c>
      <c r="K99" s="13">
        <f>IF(OR(Model!C105&gt;0.4,Model!C105&lt;0.05),0.2550503,Model!C105)</f>
        <v>0.25505030000000001</v>
      </c>
      <c r="L99" s="13">
        <f>IF(OR(Model!D105&gt;5,Model!D105&lt;0.05),2.2251955,Model!D105)</f>
        <v>2.2251954999999999</v>
      </c>
      <c r="M99" s="13">
        <f>IF(OR(Model!E105&gt;3800,Model!E105&lt;0.02),1979.0503,Model!E105)</f>
        <v>1979.0503000000001</v>
      </c>
      <c r="N99" s="13">
        <f>IF(OR(Model!F105&gt;100,Model!F105&lt;0.02),44.390782,Model!F105)</f>
        <v>44.390782000000002</v>
      </c>
      <c r="O99" s="13">
        <f>IF(OR(Model!G105&gt;6,Model!G105&lt;0.02),1.74888827,Model!G105)</f>
        <v>1.7488882699999999</v>
      </c>
      <c r="P99" s="13">
        <f>IF(OR(Model!H105&gt;0.6,Model!H105&lt;0.02),0.3561162,Model!H105)</f>
        <v>0.35611619999999999</v>
      </c>
      <c r="Q99" s="13">
        <f>IF(OR(Model!I105&gt;80,Model!I105&lt;0.02),39.55,Model!I105)</f>
        <v>39.549999999999997</v>
      </c>
      <c r="R99" s="13">
        <f>IF(OR(Model!J105&gt;80,Model!J105&lt;0.02),39.55,Model!J105)</f>
        <v>39.549999999999997</v>
      </c>
      <c r="S99" s="13">
        <f>IF(OR(Model!K105&gt;120,Model!K105&lt;0.02),63.9,Model!K105)</f>
        <v>63.9</v>
      </c>
      <c r="T99" s="13">
        <f>IF(OR(Model!L105&gt;11,Model!L105&lt;0.02),6.4719718,Model!L105)</f>
        <v>6.4719718000000004</v>
      </c>
      <c r="U99" s="13">
        <f t="shared" si="1"/>
        <v>0.94885144831249479</v>
      </c>
      <c r="V99" t="b">
        <f>IF(Model!B105&gt;0,'Calulations '!J99-U99)</f>
        <v>0</v>
      </c>
    </row>
    <row r="100" spans="1:22" x14ac:dyDescent="0.3">
      <c r="J100" s="13">
        <f>IF(OR(Model!B106&gt;7,Model!B106&lt;0.5),3.433,Model!B106)</f>
        <v>3.4329999999999998</v>
      </c>
      <c r="K100" s="13">
        <f>IF(OR(Model!C106&gt;0.4,Model!C106&lt;0.05),0.2550503,Model!C106)</f>
        <v>0.25505030000000001</v>
      </c>
      <c r="L100" s="13">
        <f>IF(OR(Model!D106&gt;5,Model!D106&lt;0.05),2.2251955,Model!D106)</f>
        <v>2.2251954999999999</v>
      </c>
      <c r="M100" s="13">
        <f>IF(OR(Model!E106&gt;3800,Model!E106&lt;0.02),1979.0503,Model!E106)</f>
        <v>1979.0503000000001</v>
      </c>
      <c r="N100" s="13">
        <f>IF(OR(Model!F106&gt;100,Model!F106&lt;0.02),44.390782,Model!F106)</f>
        <v>44.390782000000002</v>
      </c>
      <c r="O100" s="13">
        <f>IF(OR(Model!G106&gt;6,Model!G106&lt;0.02),1.74888827,Model!G106)</f>
        <v>1.7488882699999999</v>
      </c>
      <c r="P100" s="13">
        <f>IF(OR(Model!H106&gt;0.6,Model!H106&lt;0.02),0.3561162,Model!H106)</f>
        <v>0.35611619999999999</v>
      </c>
      <c r="Q100" s="13">
        <f>IF(OR(Model!I106&gt;80,Model!I106&lt;0.02),39.55,Model!I106)</f>
        <v>39.549999999999997</v>
      </c>
      <c r="R100" s="13">
        <f>IF(OR(Model!J106&gt;80,Model!J106&lt;0.02),39.55,Model!J106)</f>
        <v>39.549999999999997</v>
      </c>
      <c r="S100" s="13">
        <f>IF(OR(Model!K106&gt;120,Model!K106&lt;0.02),63.9,Model!K106)</f>
        <v>63.9</v>
      </c>
      <c r="T100" s="13">
        <f>IF(OR(Model!L106&gt;11,Model!L106&lt;0.02),6.4719718,Model!L106)</f>
        <v>6.4719718000000004</v>
      </c>
      <c r="U100" s="13">
        <f t="shared" si="1"/>
        <v>0.94885144831249479</v>
      </c>
      <c r="V100" t="b">
        <f>IF(Model!B106&gt;0,'Calulations '!J100-U100)</f>
        <v>0</v>
      </c>
    </row>
    <row r="101" spans="1:22" x14ac:dyDescent="0.3">
      <c r="J101" s="13">
        <f>IF(OR(Model!B107&gt;7,Model!B107&lt;0.5),3.433,Model!B107)</f>
        <v>3.4329999999999998</v>
      </c>
      <c r="K101" s="13">
        <f>IF(OR(Model!C107&gt;0.4,Model!C107&lt;0.05),0.2550503,Model!C107)</f>
        <v>0.25505030000000001</v>
      </c>
      <c r="L101" s="13">
        <f>IF(OR(Model!D107&gt;5,Model!D107&lt;0.05),2.2251955,Model!D107)</f>
        <v>2.2251954999999999</v>
      </c>
      <c r="M101" s="13">
        <f>IF(OR(Model!E107&gt;3800,Model!E107&lt;0.02),1979.0503,Model!E107)</f>
        <v>1979.0503000000001</v>
      </c>
      <c r="N101" s="13">
        <f>IF(OR(Model!F107&gt;100,Model!F107&lt;0.02),44.390782,Model!F107)</f>
        <v>44.390782000000002</v>
      </c>
      <c r="O101" s="13">
        <f>IF(OR(Model!G107&gt;6,Model!G107&lt;0.02),1.74888827,Model!G107)</f>
        <v>1.7488882699999999</v>
      </c>
      <c r="P101" s="13">
        <f>IF(OR(Model!H107&gt;0.6,Model!H107&lt;0.02),0.3561162,Model!H107)</f>
        <v>0.35611619999999999</v>
      </c>
      <c r="Q101" s="13">
        <f>IF(OR(Model!I107&gt;80,Model!I107&lt;0.02),39.55,Model!I107)</f>
        <v>39.549999999999997</v>
      </c>
      <c r="R101" s="13">
        <f>IF(OR(Model!J107&gt;80,Model!J107&lt;0.02),39.55,Model!J107)</f>
        <v>39.549999999999997</v>
      </c>
      <c r="S101" s="13">
        <f>IF(OR(Model!K107&gt;120,Model!K107&lt;0.02),63.9,Model!K107)</f>
        <v>63.9</v>
      </c>
      <c r="T101" s="13">
        <f>IF(OR(Model!L107&gt;11,Model!L107&lt;0.02),6.4719718,Model!L107)</f>
        <v>6.4719718000000004</v>
      </c>
      <c r="U101" s="13">
        <f t="shared" si="1"/>
        <v>0.94885144831249479</v>
      </c>
      <c r="V101" t="b">
        <f>IF(Model!B107&gt;0,'Calulations '!J101-U101)</f>
        <v>0</v>
      </c>
    </row>
    <row r="102" spans="1:22" x14ac:dyDescent="0.3">
      <c r="J102" s="13">
        <f>IF(OR(Model!B108&gt;7,Model!B108&lt;0.5),3.433,Model!B108)</f>
        <v>3.4329999999999998</v>
      </c>
      <c r="K102" s="13">
        <f>IF(OR(Model!C108&gt;0.4,Model!C108&lt;0.05),0.2550503,Model!C108)</f>
        <v>0.25505030000000001</v>
      </c>
      <c r="L102" s="13">
        <f>IF(OR(Model!D108&gt;5,Model!D108&lt;0.05),2.2251955,Model!D108)</f>
        <v>2.2251954999999999</v>
      </c>
      <c r="M102" s="13">
        <f>IF(OR(Model!E108&gt;3800,Model!E108&lt;0.02),1979.0503,Model!E108)</f>
        <v>1979.0503000000001</v>
      </c>
      <c r="N102" s="13">
        <f>IF(OR(Model!F108&gt;100,Model!F108&lt;0.02),44.390782,Model!F108)</f>
        <v>44.390782000000002</v>
      </c>
      <c r="O102" s="13">
        <f>IF(OR(Model!G108&gt;6,Model!G108&lt;0.02),1.74888827,Model!G108)</f>
        <v>1.7488882699999999</v>
      </c>
      <c r="P102" s="13">
        <f>IF(OR(Model!H108&gt;0.6,Model!H108&lt;0.02),0.3561162,Model!H108)</f>
        <v>0.35611619999999999</v>
      </c>
      <c r="Q102" s="13">
        <f>IF(OR(Model!I108&gt;80,Model!I108&lt;0.02),39.55,Model!I108)</f>
        <v>39.549999999999997</v>
      </c>
      <c r="R102" s="13">
        <f>IF(OR(Model!J108&gt;80,Model!J108&lt;0.02),39.55,Model!J108)</f>
        <v>39.549999999999997</v>
      </c>
      <c r="S102" s="13">
        <f>IF(OR(Model!K108&gt;120,Model!K108&lt;0.02),63.9,Model!K108)</f>
        <v>63.9</v>
      </c>
      <c r="T102" s="13">
        <f>IF(OR(Model!L108&gt;11,Model!L108&lt;0.02),6.4719718,Model!L108)</f>
        <v>6.4719718000000004</v>
      </c>
      <c r="U102" s="13">
        <f t="shared" si="1"/>
        <v>0.94885144831249479</v>
      </c>
      <c r="V102" t="b">
        <f>IF(Model!B108&gt;0,'Calulations '!J102-U102)</f>
        <v>0</v>
      </c>
    </row>
    <row r="103" spans="1:22" x14ac:dyDescent="0.3">
      <c r="J103" s="13">
        <f>IF(OR(Model!B109&gt;7,Model!B109&lt;0.5),3.433,Model!B109)</f>
        <v>3.4329999999999998</v>
      </c>
      <c r="K103" s="13">
        <f>IF(OR(Model!C109&gt;0.4,Model!C109&lt;0.05),0.2550503,Model!C109)</f>
        <v>0.25505030000000001</v>
      </c>
      <c r="L103" s="13">
        <f>IF(OR(Model!D109&gt;5,Model!D109&lt;0.05),2.2251955,Model!D109)</f>
        <v>2.2251954999999999</v>
      </c>
      <c r="M103" s="13">
        <f>IF(OR(Model!E109&gt;3800,Model!E109&lt;0.02),1979.0503,Model!E109)</f>
        <v>1979.0503000000001</v>
      </c>
      <c r="N103" s="13">
        <f>IF(OR(Model!F109&gt;100,Model!F109&lt;0.02),44.390782,Model!F109)</f>
        <v>44.390782000000002</v>
      </c>
      <c r="O103" s="13">
        <f>IF(OR(Model!G109&gt;6,Model!G109&lt;0.02),1.74888827,Model!G109)</f>
        <v>1.7488882699999999</v>
      </c>
      <c r="P103" s="13">
        <f>IF(OR(Model!H109&gt;0.6,Model!H109&lt;0.02),0.3561162,Model!H109)</f>
        <v>0.35611619999999999</v>
      </c>
      <c r="Q103" s="13">
        <f>IF(OR(Model!I109&gt;80,Model!I109&lt;0.02),39.55,Model!I109)</f>
        <v>39.549999999999997</v>
      </c>
      <c r="R103" s="13">
        <f>IF(OR(Model!J109&gt;80,Model!J109&lt;0.02),39.55,Model!J109)</f>
        <v>39.549999999999997</v>
      </c>
      <c r="S103" s="13">
        <f>IF(OR(Model!K109&gt;120,Model!K109&lt;0.02),63.9,Model!K109)</f>
        <v>63.9</v>
      </c>
      <c r="T103" s="13">
        <f>IF(OR(Model!L109&gt;11,Model!L109&lt;0.02),6.4719718,Model!L109)</f>
        <v>6.4719718000000004</v>
      </c>
      <c r="U103" s="13">
        <f t="shared" si="1"/>
        <v>0.94885144831249479</v>
      </c>
      <c r="V103" t="b">
        <f>IF(Model!B109&gt;0,'Calulations '!J103-U103)</f>
        <v>0</v>
      </c>
    </row>
    <row r="104" spans="1:22" x14ac:dyDescent="0.3">
      <c r="J104" s="13">
        <f>IF(OR(Model!B110&gt;7,Model!B110&lt;0.5),3.433,Model!B110)</f>
        <v>3.4329999999999998</v>
      </c>
      <c r="K104" s="13">
        <f>IF(OR(Model!C110&gt;0.4,Model!C110&lt;0.05),0.2550503,Model!C110)</f>
        <v>0.25505030000000001</v>
      </c>
      <c r="L104" s="13">
        <f>IF(OR(Model!D110&gt;5,Model!D110&lt;0.05),2.2251955,Model!D110)</f>
        <v>2.2251954999999999</v>
      </c>
      <c r="M104" s="13">
        <f>IF(OR(Model!E110&gt;3800,Model!E110&lt;0.02),1979.0503,Model!E110)</f>
        <v>1979.0503000000001</v>
      </c>
      <c r="N104" s="13">
        <f>IF(OR(Model!F110&gt;100,Model!F110&lt;0.02),44.390782,Model!F110)</f>
        <v>44.390782000000002</v>
      </c>
      <c r="O104" s="13">
        <f>IF(OR(Model!G110&gt;6,Model!G110&lt;0.02),1.74888827,Model!G110)</f>
        <v>1.7488882699999999</v>
      </c>
      <c r="P104" s="13">
        <f>IF(OR(Model!H110&gt;0.6,Model!H110&lt;0.02),0.3561162,Model!H110)</f>
        <v>0.35611619999999999</v>
      </c>
      <c r="Q104" s="13">
        <f>IF(OR(Model!I110&gt;80,Model!I110&lt;0.02),39.55,Model!I110)</f>
        <v>39.549999999999997</v>
      </c>
      <c r="R104" s="13">
        <f>IF(OR(Model!J110&gt;80,Model!J110&lt;0.02),39.55,Model!J110)</f>
        <v>39.549999999999997</v>
      </c>
      <c r="S104" s="13">
        <f>IF(OR(Model!K110&gt;120,Model!K110&lt;0.02),63.9,Model!K110)</f>
        <v>63.9</v>
      </c>
      <c r="T104" s="13">
        <f>IF(OR(Model!L110&gt;11,Model!L110&lt;0.02),6.4719718,Model!L110)</f>
        <v>6.4719718000000004</v>
      </c>
      <c r="U104" s="13">
        <f t="shared" si="1"/>
        <v>0.94885144831249479</v>
      </c>
      <c r="V104" t="b">
        <f>IF(Model!B110&gt;0,'Calulations '!J104-U104)</f>
        <v>0</v>
      </c>
    </row>
    <row r="105" spans="1:22" x14ac:dyDescent="0.3">
      <c r="J105" s="13">
        <f>IF(OR(Model!B111&gt;7,Model!B111&lt;0.5),3.433,Model!B111)</f>
        <v>3.4329999999999998</v>
      </c>
      <c r="K105" s="13">
        <f>IF(OR(Model!C111&gt;0.4,Model!C111&lt;0.05),0.2550503,Model!C111)</f>
        <v>0.25505030000000001</v>
      </c>
      <c r="L105" s="13">
        <f>IF(OR(Model!D111&gt;5,Model!D111&lt;0.05),2.2251955,Model!D111)</f>
        <v>2.2251954999999999</v>
      </c>
      <c r="M105" s="13">
        <f>IF(OR(Model!E111&gt;3800,Model!E111&lt;0.02),1979.0503,Model!E111)</f>
        <v>1979.0503000000001</v>
      </c>
      <c r="N105" s="13">
        <f>IF(OR(Model!F111&gt;100,Model!F111&lt;0.02),44.390782,Model!F111)</f>
        <v>44.390782000000002</v>
      </c>
      <c r="O105" s="13">
        <f>IF(OR(Model!G111&gt;6,Model!G111&lt;0.02),1.74888827,Model!G111)</f>
        <v>1.7488882699999999</v>
      </c>
      <c r="P105" s="13">
        <f>IF(OR(Model!H111&gt;0.6,Model!H111&lt;0.02),0.3561162,Model!H111)</f>
        <v>0.35611619999999999</v>
      </c>
      <c r="Q105" s="13">
        <f>IF(OR(Model!I111&gt;80,Model!I111&lt;0.02),39.55,Model!I111)</f>
        <v>39.549999999999997</v>
      </c>
      <c r="R105" s="13">
        <f>IF(OR(Model!J111&gt;80,Model!J111&lt;0.02),39.55,Model!J111)</f>
        <v>39.549999999999997</v>
      </c>
      <c r="S105" s="13">
        <f>IF(OR(Model!K111&gt;120,Model!K111&lt;0.02),63.9,Model!K111)</f>
        <v>63.9</v>
      </c>
      <c r="T105" s="13">
        <f>IF(OR(Model!L111&gt;11,Model!L111&lt;0.02),6.4719718,Model!L111)</f>
        <v>6.4719718000000004</v>
      </c>
      <c r="U105" s="13">
        <f t="shared" si="1"/>
        <v>0.94885144831249479</v>
      </c>
      <c r="V105" t="b">
        <f>IF(Model!B111&gt;0,'Calulations '!J105-U105)</f>
        <v>0</v>
      </c>
    </row>
    <row r="106" spans="1:22" x14ac:dyDescent="0.3">
      <c r="J106" s="13">
        <f>IF(OR(Model!B112&gt;7,Model!B112&lt;0.5),3.433,Model!B112)</f>
        <v>3.4329999999999998</v>
      </c>
      <c r="K106" s="13">
        <f>IF(OR(Model!C112&gt;0.4,Model!C112&lt;0.05),0.2550503,Model!C112)</f>
        <v>0.25505030000000001</v>
      </c>
      <c r="L106" s="13">
        <f>IF(OR(Model!D112&gt;5,Model!D112&lt;0.05),2.2251955,Model!D112)</f>
        <v>2.2251954999999999</v>
      </c>
      <c r="M106" s="13">
        <f>IF(OR(Model!E112&gt;3800,Model!E112&lt;0.02),1979.0503,Model!E112)</f>
        <v>1979.0503000000001</v>
      </c>
      <c r="N106" s="13">
        <f>IF(OR(Model!F112&gt;100,Model!F112&lt;0.02),44.390782,Model!F112)</f>
        <v>44.390782000000002</v>
      </c>
      <c r="O106" s="13">
        <f>IF(OR(Model!G112&gt;6,Model!G112&lt;0.02),1.74888827,Model!G112)</f>
        <v>1.7488882699999999</v>
      </c>
      <c r="P106" s="13">
        <f>IF(OR(Model!H112&gt;0.6,Model!H112&lt;0.02),0.3561162,Model!H112)</f>
        <v>0.35611619999999999</v>
      </c>
      <c r="Q106" s="13">
        <f>IF(OR(Model!I112&gt;80,Model!I112&lt;0.02),39.55,Model!I112)</f>
        <v>39.549999999999997</v>
      </c>
      <c r="R106" s="13">
        <f>IF(OR(Model!J112&gt;80,Model!J112&lt;0.02),39.55,Model!J112)</f>
        <v>39.549999999999997</v>
      </c>
      <c r="S106" s="13">
        <f>IF(OR(Model!K112&gt;120,Model!K112&lt;0.02),63.9,Model!K112)</f>
        <v>63.9</v>
      </c>
      <c r="T106" s="13">
        <f>IF(OR(Model!L112&gt;11,Model!L112&lt;0.02),6.4719718,Model!L112)</f>
        <v>6.4719718000000004</v>
      </c>
      <c r="U106" s="13">
        <f t="shared" si="1"/>
        <v>0.94885144831249479</v>
      </c>
      <c r="V106" t="b">
        <f>IF(Model!B112&gt;0,'Calulations '!J106-U106)</f>
        <v>0</v>
      </c>
    </row>
    <row r="107" spans="1:22" x14ac:dyDescent="0.3">
      <c r="J107" s="13">
        <f>IF(OR(Model!B113&gt;7,Model!B113&lt;0.5),3.433,Model!B113)</f>
        <v>3.4329999999999998</v>
      </c>
      <c r="K107" s="13">
        <f>IF(OR(Model!C113&gt;0.4,Model!C113&lt;0.05),0.2550503,Model!C113)</f>
        <v>0.25505030000000001</v>
      </c>
      <c r="L107" s="13">
        <f>IF(OR(Model!D113&gt;5,Model!D113&lt;0.05),2.2251955,Model!D113)</f>
        <v>2.2251954999999999</v>
      </c>
      <c r="M107" s="13">
        <f>IF(OR(Model!E113&gt;3800,Model!E113&lt;0.02),1979.0503,Model!E113)</f>
        <v>1979.0503000000001</v>
      </c>
      <c r="N107" s="13">
        <f>IF(OR(Model!F113&gt;100,Model!F113&lt;0.02),44.390782,Model!F113)</f>
        <v>44.390782000000002</v>
      </c>
      <c r="O107" s="13">
        <f>IF(OR(Model!G113&gt;6,Model!G113&lt;0.02),1.74888827,Model!G113)</f>
        <v>1.7488882699999999</v>
      </c>
      <c r="P107" s="13">
        <f>IF(OR(Model!H113&gt;0.6,Model!H113&lt;0.02),0.3561162,Model!H113)</f>
        <v>0.35611619999999999</v>
      </c>
      <c r="Q107" s="13">
        <f>IF(OR(Model!I113&gt;80,Model!I113&lt;0.02),39.55,Model!I113)</f>
        <v>39.549999999999997</v>
      </c>
      <c r="R107" s="13">
        <f>IF(OR(Model!J113&gt;80,Model!J113&lt;0.02),39.55,Model!J113)</f>
        <v>39.549999999999997</v>
      </c>
      <c r="S107" s="13">
        <f>IF(OR(Model!K113&gt;120,Model!K113&lt;0.02),63.9,Model!K113)</f>
        <v>63.9</v>
      </c>
      <c r="T107" s="13">
        <f>IF(OR(Model!L113&gt;11,Model!L113&lt;0.02),6.4719718,Model!L113)</f>
        <v>6.4719718000000004</v>
      </c>
      <c r="U107" s="13">
        <f t="shared" si="1"/>
        <v>0.94885144831249479</v>
      </c>
      <c r="V107" t="b">
        <f>IF(Model!B113&gt;0,'Calulations '!J107-U107)</f>
        <v>0</v>
      </c>
    </row>
    <row r="108" spans="1:22" x14ac:dyDescent="0.3">
      <c r="J108" s="13">
        <f>IF(OR(Model!B114&gt;7,Model!B114&lt;0.5),3.433,Model!B114)</f>
        <v>3.4329999999999998</v>
      </c>
      <c r="K108" s="13">
        <f>IF(OR(Model!C114&gt;0.4,Model!C114&lt;0.05),0.2550503,Model!C114)</f>
        <v>0.25505030000000001</v>
      </c>
      <c r="L108" s="13">
        <f>IF(OR(Model!D114&gt;5,Model!D114&lt;0.05),2.2251955,Model!D114)</f>
        <v>2.2251954999999999</v>
      </c>
      <c r="M108" s="13">
        <f>IF(OR(Model!E114&gt;3800,Model!E114&lt;0.02),1979.0503,Model!E114)</f>
        <v>1979.0503000000001</v>
      </c>
      <c r="N108" s="13">
        <f>IF(OR(Model!F114&gt;100,Model!F114&lt;0.02),44.390782,Model!F114)</f>
        <v>44.390782000000002</v>
      </c>
      <c r="O108" s="13">
        <f>IF(OR(Model!G114&gt;6,Model!G114&lt;0.02),1.74888827,Model!G114)</f>
        <v>1.7488882699999999</v>
      </c>
      <c r="P108" s="13">
        <f>IF(OR(Model!H114&gt;0.6,Model!H114&lt;0.02),0.3561162,Model!H114)</f>
        <v>0.35611619999999999</v>
      </c>
      <c r="Q108" s="13">
        <f>IF(OR(Model!I114&gt;80,Model!I114&lt;0.02),39.55,Model!I114)</f>
        <v>39.549999999999997</v>
      </c>
      <c r="R108" s="13">
        <f>IF(OR(Model!J114&gt;80,Model!J114&lt;0.02),39.55,Model!J114)</f>
        <v>39.549999999999997</v>
      </c>
      <c r="S108" s="13">
        <f>IF(OR(Model!K114&gt;120,Model!K114&lt;0.02),63.9,Model!K114)</f>
        <v>63.9</v>
      </c>
      <c r="T108" s="13">
        <f>IF(OR(Model!L114&gt;11,Model!L114&lt;0.02),6.4719718,Model!L114)</f>
        <v>6.4719718000000004</v>
      </c>
      <c r="U108" s="13">
        <f t="shared" si="1"/>
        <v>0.94885144831249479</v>
      </c>
      <c r="V108" t="b">
        <f>IF(Model!B114&gt;0,'Calulations '!J108-U108)</f>
        <v>0</v>
      </c>
    </row>
    <row r="109" spans="1:22" x14ac:dyDescent="0.3">
      <c r="J109" s="13">
        <f>IF(OR(Model!B115&gt;7,Model!B115&lt;0.5),3.433,Model!B115)</f>
        <v>3.4329999999999998</v>
      </c>
      <c r="K109" s="13">
        <f>IF(OR(Model!C115&gt;0.4,Model!C115&lt;0.05),0.2550503,Model!C115)</f>
        <v>0.25505030000000001</v>
      </c>
      <c r="L109" s="13">
        <f>IF(OR(Model!D115&gt;5,Model!D115&lt;0.05),2.2251955,Model!D115)</f>
        <v>2.2251954999999999</v>
      </c>
      <c r="M109" s="13">
        <f>IF(OR(Model!E115&gt;3800,Model!E115&lt;0.02),1979.0503,Model!E115)</f>
        <v>1979.0503000000001</v>
      </c>
      <c r="N109" s="13">
        <f>IF(OR(Model!F115&gt;100,Model!F115&lt;0.02),44.390782,Model!F115)</f>
        <v>44.390782000000002</v>
      </c>
      <c r="O109" s="13">
        <f>IF(OR(Model!G115&gt;6,Model!G115&lt;0.02),1.74888827,Model!G115)</f>
        <v>1.7488882699999999</v>
      </c>
      <c r="P109" s="13">
        <f>IF(OR(Model!H115&gt;0.6,Model!H115&lt;0.02),0.3561162,Model!H115)</f>
        <v>0.35611619999999999</v>
      </c>
      <c r="Q109" s="13">
        <f>IF(OR(Model!I115&gt;80,Model!I115&lt;0.02),39.55,Model!I115)</f>
        <v>39.549999999999997</v>
      </c>
      <c r="R109" s="13">
        <f>IF(OR(Model!J115&gt;80,Model!J115&lt;0.02),39.55,Model!J115)</f>
        <v>39.549999999999997</v>
      </c>
      <c r="S109" s="13">
        <f>IF(OR(Model!K115&gt;120,Model!K115&lt;0.02),63.9,Model!K115)</f>
        <v>63.9</v>
      </c>
      <c r="T109" s="13">
        <f>IF(OR(Model!L115&gt;11,Model!L115&lt;0.02),6.4719718,Model!L115)</f>
        <v>6.4719718000000004</v>
      </c>
      <c r="U109" s="13">
        <f t="shared" si="1"/>
        <v>0.94885144831249479</v>
      </c>
      <c r="V109" t="b">
        <f>IF(Model!B115&gt;0,'Calulations '!J109-U109)</f>
        <v>0</v>
      </c>
    </row>
    <row r="110" spans="1:22" x14ac:dyDescent="0.3">
      <c r="J110" s="13">
        <f>IF(OR(Model!B116&gt;7,Model!B116&lt;0.5),3.433,Model!B116)</f>
        <v>3.4329999999999998</v>
      </c>
      <c r="K110" s="13">
        <f>IF(OR(Model!C116&gt;0.4,Model!C116&lt;0.05),0.2550503,Model!C116)</f>
        <v>0.25505030000000001</v>
      </c>
      <c r="L110" s="13">
        <f>IF(OR(Model!D116&gt;5,Model!D116&lt;0.05),2.2251955,Model!D116)</f>
        <v>2.2251954999999999</v>
      </c>
      <c r="M110" s="13">
        <f>IF(OR(Model!E116&gt;3800,Model!E116&lt;0.02),1979.0503,Model!E116)</f>
        <v>1979.0503000000001</v>
      </c>
      <c r="N110" s="13">
        <f>IF(OR(Model!F116&gt;100,Model!F116&lt;0.02),44.390782,Model!F116)</f>
        <v>44.390782000000002</v>
      </c>
      <c r="O110" s="13">
        <f>IF(OR(Model!G116&gt;6,Model!G116&lt;0.02),1.74888827,Model!G116)</f>
        <v>1.7488882699999999</v>
      </c>
      <c r="P110" s="13">
        <f>IF(OR(Model!H116&gt;0.6,Model!H116&lt;0.02),0.3561162,Model!H116)</f>
        <v>0.35611619999999999</v>
      </c>
      <c r="Q110" s="13">
        <f>IF(OR(Model!I116&gt;80,Model!I116&lt;0.02),39.55,Model!I116)</f>
        <v>39.549999999999997</v>
      </c>
      <c r="R110" s="13">
        <f>IF(OR(Model!J116&gt;80,Model!J116&lt;0.02),39.55,Model!J116)</f>
        <v>39.549999999999997</v>
      </c>
      <c r="S110" s="13">
        <f>IF(OR(Model!K116&gt;120,Model!K116&lt;0.02),63.9,Model!K116)</f>
        <v>63.9</v>
      </c>
      <c r="T110" s="13">
        <f>IF(OR(Model!L116&gt;11,Model!L116&lt;0.02),6.4719718,Model!L116)</f>
        <v>6.4719718000000004</v>
      </c>
      <c r="U110" s="13">
        <f t="shared" si="1"/>
        <v>0.94885144831249479</v>
      </c>
      <c r="V110" t="b">
        <f>IF(Model!B116&gt;0,'Calulations '!J110-U110)</f>
        <v>0</v>
      </c>
    </row>
    <row r="111" spans="1:22" x14ac:dyDescent="0.3">
      <c r="J111" s="13">
        <f>IF(OR(Model!B117&gt;7,Model!B117&lt;0.5),3.433,Model!B117)</f>
        <v>3.4329999999999998</v>
      </c>
      <c r="K111" s="13">
        <f>IF(OR(Model!C117&gt;0.4,Model!C117&lt;0.05),0.2550503,Model!C117)</f>
        <v>0.25505030000000001</v>
      </c>
      <c r="L111" s="13">
        <f>IF(OR(Model!D117&gt;5,Model!D117&lt;0.05),2.2251955,Model!D117)</f>
        <v>2.2251954999999999</v>
      </c>
      <c r="M111" s="13">
        <f>IF(OR(Model!E117&gt;3800,Model!E117&lt;0.02),1979.0503,Model!E117)</f>
        <v>1979.0503000000001</v>
      </c>
      <c r="N111" s="13">
        <f>IF(OR(Model!F117&gt;100,Model!F117&lt;0.02),44.390782,Model!F117)</f>
        <v>44.390782000000002</v>
      </c>
      <c r="O111" s="13">
        <f>IF(OR(Model!G117&gt;6,Model!G117&lt;0.02),1.74888827,Model!G117)</f>
        <v>1.7488882699999999</v>
      </c>
      <c r="P111" s="13">
        <f>IF(OR(Model!H117&gt;0.6,Model!H117&lt;0.02),0.3561162,Model!H117)</f>
        <v>0.35611619999999999</v>
      </c>
      <c r="Q111" s="13">
        <f>IF(OR(Model!I117&gt;80,Model!I117&lt;0.02),39.55,Model!I117)</f>
        <v>39.549999999999997</v>
      </c>
      <c r="R111" s="13">
        <f>IF(OR(Model!J117&gt;80,Model!J117&lt;0.02),39.55,Model!J117)</f>
        <v>39.549999999999997</v>
      </c>
      <c r="S111" s="13">
        <f>IF(OR(Model!K117&gt;120,Model!K117&lt;0.02),63.9,Model!K117)</f>
        <v>63.9</v>
      </c>
      <c r="T111" s="13">
        <f>IF(OR(Model!L117&gt;11,Model!L117&lt;0.02),6.4719718,Model!L117)</f>
        <v>6.4719718000000004</v>
      </c>
      <c r="U111" s="13">
        <f t="shared" si="1"/>
        <v>0.94885144831249479</v>
      </c>
      <c r="V111" t="b">
        <f>IF(Model!B117&gt;0,'Calulations '!J111-U111)</f>
        <v>0</v>
      </c>
    </row>
    <row r="112" spans="1:22" x14ac:dyDescent="0.3">
      <c r="J112" s="13">
        <f>IF(OR(Model!B118&gt;7,Model!B118&lt;0.5),3.433,Model!B118)</f>
        <v>3.4329999999999998</v>
      </c>
      <c r="K112" s="13">
        <f>IF(OR(Model!C118&gt;0.4,Model!C118&lt;0.05),0.2550503,Model!C118)</f>
        <v>0.25505030000000001</v>
      </c>
      <c r="L112" s="13">
        <f>IF(OR(Model!D118&gt;5,Model!D118&lt;0.05),2.2251955,Model!D118)</f>
        <v>2.2251954999999999</v>
      </c>
      <c r="M112" s="13">
        <f>IF(OR(Model!E118&gt;3800,Model!E118&lt;0.02),1979.0503,Model!E118)</f>
        <v>1979.0503000000001</v>
      </c>
      <c r="N112" s="13">
        <f>IF(OR(Model!F118&gt;100,Model!F118&lt;0.02),44.390782,Model!F118)</f>
        <v>44.390782000000002</v>
      </c>
      <c r="O112" s="13">
        <f>IF(OR(Model!G118&gt;6,Model!G118&lt;0.02),1.74888827,Model!G118)</f>
        <v>1.7488882699999999</v>
      </c>
      <c r="P112" s="13">
        <f>IF(OR(Model!H118&gt;0.6,Model!H118&lt;0.02),0.3561162,Model!H118)</f>
        <v>0.35611619999999999</v>
      </c>
      <c r="Q112" s="13">
        <f>IF(OR(Model!I118&gt;80,Model!I118&lt;0.02),39.55,Model!I118)</f>
        <v>39.549999999999997</v>
      </c>
      <c r="R112" s="13">
        <f>IF(OR(Model!J118&gt;80,Model!J118&lt;0.02),39.55,Model!J118)</f>
        <v>39.549999999999997</v>
      </c>
      <c r="S112" s="13">
        <f>IF(OR(Model!K118&gt;120,Model!K118&lt;0.02),63.9,Model!K118)</f>
        <v>63.9</v>
      </c>
      <c r="T112" s="13">
        <f>IF(OR(Model!L118&gt;11,Model!L118&lt;0.02),6.4719718,Model!L118)</f>
        <v>6.4719718000000004</v>
      </c>
      <c r="U112" s="13">
        <f t="shared" si="1"/>
        <v>0.94885144831249479</v>
      </c>
      <c r="V112" t="b">
        <f>IF(Model!B118&gt;0,'Calulations '!J112-U112)</f>
        <v>0</v>
      </c>
    </row>
    <row r="113" spans="10:22" x14ac:dyDescent="0.3">
      <c r="J113" s="13">
        <f>IF(OR(Model!B119&gt;7,Model!B119&lt;0.5),3.433,Model!B119)</f>
        <v>3.4329999999999998</v>
      </c>
      <c r="K113" s="13">
        <f>IF(OR(Model!C119&gt;0.4,Model!C119&lt;0.05),0.2550503,Model!C119)</f>
        <v>0.25505030000000001</v>
      </c>
      <c r="L113" s="13">
        <f>IF(OR(Model!D119&gt;5,Model!D119&lt;0.05),2.2251955,Model!D119)</f>
        <v>2.2251954999999999</v>
      </c>
      <c r="M113" s="13">
        <f>IF(OR(Model!E119&gt;3800,Model!E119&lt;0.02),1979.0503,Model!E119)</f>
        <v>1979.0503000000001</v>
      </c>
      <c r="N113" s="13">
        <f>IF(OR(Model!F119&gt;100,Model!F119&lt;0.02),44.390782,Model!F119)</f>
        <v>44.390782000000002</v>
      </c>
      <c r="O113" s="13">
        <f>IF(OR(Model!G119&gt;6,Model!G119&lt;0.02),1.74888827,Model!G119)</f>
        <v>1.7488882699999999</v>
      </c>
      <c r="P113" s="13">
        <f>IF(OR(Model!H119&gt;0.6,Model!H119&lt;0.02),0.3561162,Model!H119)</f>
        <v>0.35611619999999999</v>
      </c>
      <c r="Q113" s="13">
        <f>IF(OR(Model!I119&gt;80,Model!I119&lt;0.02),39.55,Model!I119)</f>
        <v>39.549999999999997</v>
      </c>
      <c r="R113" s="13">
        <f>IF(OR(Model!J119&gt;80,Model!J119&lt;0.02),39.55,Model!J119)</f>
        <v>39.549999999999997</v>
      </c>
      <c r="S113" s="13">
        <f>IF(OR(Model!K119&gt;120,Model!K119&lt;0.02),63.9,Model!K119)</f>
        <v>63.9</v>
      </c>
      <c r="T113" s="13">
        <f>IF(OR(Model!L119&gt;11,Model!L119&lt;0.02),6.4719718,Model!L119)</f>
        <v>6.4719718000000004</v>
      </c>
      <c r="U113" s="13">
        <f t="shared" si="1"/>
        <v>0.94885144831249479</v>
      </c>
      <c r="V113" t="b">
        <f>IF(Model!B119&gt;0,'Calulations '!J113-U113)</f>
        <v>0</v>
      </c>
    </row>
    <row r="114" spans="10:22" x14ac:dyDescent="0.3">
      <c r="J114" s="13">
        <f>IF(OR(Model!B120&gt;7,Model!B120&lt;0.5),3.433,Model!B120)</f>
        <v>3.4329999999999998</v>
      </c>
      <c r="K114" s="13">
        <f>IF(OR(Model!C120&gt;0.4,Model!C120&lt;0.05),0.2550503,Model!C120)</f>
        <v>0.25505030000000001</v>
      </c>
      <c r="L114" s="13">
        <f>IF(OR(Model!D120&gt;5,Model!D120&lt;0.05),2.2251955,Model!D120)</f>
        <v>2.2251954999999999</v>
      </c>
      <c r="M114" s="13">
        <f>IF(OR(Model!E120&gt;3800,Model!E120&lt;0.02),1979.0503,Model!E120)</f>
        <v>1979.0503000000001</v>
      </c>
      <c r="N114" s="13">
        <f>IF(OR(Model!F120&gt;100,Model!F120&lt;0.02),44.390782,Model!F120)</f>
        <v>44.390782000000002</v>
      </c>
      <c r="O114" s="13">
        <f>IF(OR(Model!G120&gt;6,Model!G120&lt;0.02),1.74888827,Model!G120)</f>
        <v>1.7488882699999999</v>
      </c>
      <c r="P114" s="13">
        <f>IF(OR(Model!H120&gt;0.6,Model!H120&lt;0.02),0.3561162,Model!H120)</f>
        <v>0.35611619999999999</v>
      </c>
      <c r="Q114" s="13">
        <f>IF(OR(Model!I120&gt;80,Model!I120&lt;0.02),39.55,Model!I120)</f>
        <v>39.549999999999997</v>
      </c>
      <c r="R114" s="13">
        <f>IF(OR(Model!J120&gt;80,Model!J120&lt;0.02),39.55,Model!J120)</f>
        <v>39.549999999999997</v>
      </c>
      <c r="S114" s="13">
        <f>IF(OR(Model!K120&gt;120,Model!K120&lt;0.02),63.9,Model!K120)</f>
        <v>63.9</v>
      </c>
      <c r="T114" s="13">
        <f>IF(OR(Model!L120&gt;11,Model!L120&lt;0.02),6.4719718,Model!L120)</f>
        <v>6.4719718000000004</v>
      </c>
      <c r="U114" s="13">
        <f t="shared" si="1"/>
        <v>0.94885144831249479</v>
      </c>
      <c r="V114" t="b">
        <f>IF(Model!B120&gt;0,'Calulations '!J114-U114)</f>
        <v>0</v>
      </c>
    </row>
    <row r="115" spans="10:22" x14ac:dyDescent="0.3">
      <c r="J115" s="13">
        <f>IF(OR(Model!B121&gt;7,Model!B121&lt;0.5),3.433,Model!B121)</f>
        <v>3.4329999999999998</v>
      </c>
      <c r="K115" s="13">
        <f>IF(OR(Model!C121&gt;0.4,Model!C121&lt;0.05),0.2550503,Model!C121)</f>
        <v>0.25505030000000001</v>
      </c>
      <c r="L115" s="13">
        <f>IF(OR(Model!D121&gt;5,Model!D121&lt;0.05),2.2251955,Model!D121)</f>
        <v>2.2251954999999999</v>
      </c>
      <c r="M115" s="13">
        <f>IF(OR(Model!E121&gt;3800,Model!E121&lt;0.02),1979.0503,Model!E121)</f>
        <v>1979.0503000000001</v>
      </c>
      <c r="N115" s="13">
        <f>IF(OR(Model!F121&gt;100,Model!F121&lt;0.02),44.390782,Model!F121)</f>
        <v>44.390782000000002</v>
      </c>
      <c r="O115" s="13">
        <f>IF(OR(Model!G121&gt;6,Model!G121&lt;0.02),1.74888827,Model!G121)</f>
        <v>1.7488882699999999</v>
      </c>
      <c r="P115" s="13">
        <f>IF(OR(Model!H121&gt;0.6,Model!H121&lt;0.02),0.3561162,Model!H121)</f>
        <v>0.35611619999999999</v>
      </c>
      <c r="Q115" s="13">
        <f>IF(OR(Model!I121&gt;80,Model!I121&lt;0.02),39.55,Model!I121)</f>
        <v>39.549999999999997</v>
      </c>
      <c r="R115" s="13">
        <f>IF(OR(Model!J121&gt;80,Model!J121&lt;0.02),39.55,Model!J121)</f>
        <v>39.549999999999997</v>
      </c>
      <c r="S115" s="13">
        <f>IF(OR(Model!K121&gt;120,Model!K121&lt;0.02),63.9,Model!K121)</f>
        <v>63.9</v>
      </c>
      <c r="T115" s="13">
        <f>IF(OR(Model!L121&gt;11,Model!L121&lt;0.02),6.4719718,Model!L121)</f>
        <v>6.4719718000000004</v>
      </c>
      <c r="U115" s="13">
        <f t="shared" si="1"/>
        <v>0.94885144831249479</v>
      </c>
      <c r="V115" t="b">
        <f>IF(Model!B121&gt;0,'Calulations '!J115-U115)</f>
        <v>0</v>
      </c>
    </row>
    <row r="116" spans="10:22" x14ac:dyDescent="0.3">
      <c r="J116" s="13">
        <f>IF(OR(Model!B122&gt;7,Model!B122&lt;0.5),3.433,Model!B122)</f>
        <v>3.4329999999999998</v>
      </c>
      <c r="K116" s="13">
        <f>IF(OR(Model!C122&gt;0.4,Model!C122&lt;0.05),0.2550503,Model!C122)</f>
        <v>0.25505030000000001</v>
      </c>
      <c r="L116" s="13">
        <f>IF(OR(Model!D122&gt;5,Model!D122&lt;0.05),2.2251955,Model!D122)</f>
        <v>2.2251954999999999</v>
      </c>
      <c r="M116" s="13">
        <f>IF(OR(Model!E122&gt;3800,Model!E122&lt;0.02),1979.0503,Model!E122)</f>
        <v>1979.0503000000001</v>
      </c>
      <c r="N116" s="13">
        <f>IF(OR(Model!F122&gt;100,Model!F122&lt;0.02),44.390782,Model!F122)</f>
        <v>44.390782000000002</v>
      </c>
      <c r="O116" s="13">
        <f>IF(OR(Model!G122&gt;6,Model!G122&lt;0.02),1.74888827,Model!G122)</f>
        <v>1.7488882699999999</v>
      </c>
      <c r="P116" s="13">
        <f>IF(OR(Model!H122&gt;0.6,Model!H122&lt;0.02),0.3561162,Model!H122)</f>
        <v>0.35611619999999999</v>
      </c>
      <c r="Q116" s="13">
        <f>IF(OR(Model!I122&gt;80,Model!I122&lt;0.02),39.55,Model!I122)</f>
        <v>39.549999999999997</v>
      </c>
      <c r="R116" s="13">
        <f>IF(OR(Model!J122&gt;80,Model!J122&lt;0.02),39.55,Model!J122)</f>
        <v>39.549999999999997</v>
      </c>
      <c r="S116" s="13">
        <f>IF(OR(Model!K122&gt;120,Model!K122&lt;0.02),63.9,Model!K122)</f>
        <v>63.9</v>
      </c>
      <c r="T116" s="13">
        <f>IF(OR(Model!L122&gt;11,Model!L122&lt;0.02),6.4719718,Model!L122)</f>
        <v>6.4719718000000004</v>
      </c>
      <c r="U116" s="13">
        <f t="shared" si="1"/>
        <v>0.94885144831249479</v>
      </c>
      <c r="V116" t="b">
        <f>IF(Model!B122&gt;0,'Calulations '!J116-U116)</f>
        <v>0</v>
      </c>
    </row>
    <row r="117" spans="10:22" x14ac:dyDescent="0.3">
      <c r="J117" s="13">
        <f>IF(OR(Model!B123&gt;7,Model!B123&lt;0.5),3.433,Model!B123)</f>
        <v>3.4329999999999998</v>
      </c>
      <c r="K117" s="13">
        <f>IF(OR(Model!C123&gt;0.4,Model!C123&lt;0.05),0.2550503,Model!C123)</f>
        <v>0.25505030000000001</v>
      </c>
      <c r="L117" s="13">
        <f>IF(OR(Model!D123&gt;5,Model!D123&lt;0.05),2.2251955,Model!D123)</f>
        <v>2.2251954999999999</v>
      </c>
      <c r="M117" s="13">
        <f>IF(OR(Model!E123&gt;3800,Model!E123&lt;0.02),1979.0503,Model!E123)</f>
        <v>1979.0503000000001</v>
      </c>
      <c r="N117" s="13">
        <f>IF(OR(Model!F123&gt;100,Model!F123&lt;0.02),44.390782,Model!F123)</f>
        <v>44.390782000000002</v>
      </c>
      <c r="O117" s="13">
        <f>IF(OR(Model!G123&gt;6,Model!G123&lt;0.02),1.74888827,Model!G123)</f>
        <v>1.7488882699999999</v>
      </c>
      <c r="P117" s="13">
        <f>IF(OR(Model!H123&gt;0.6,Model!H123&lt;0.02),0.3561162,Model!H123)</f>
        <v>0.35611619999999999</v>
      </c>
      <c r="Q117" s="13">
        <f>IF(OR(Model!I123&gt;80,Model!I123&lt;0.02),39.55,Model!I123)</f>
        <v>39.549999999999997</v>
      </c>
      <c r="R117" s="13">
        <f>IF(OR(Model!J123&gt;80,Model!J123&lt;0.02),39.55,Model!J123)</f>
        <v>39.549999999999997</v>
      </c>
      <c r="S117" s="13">
        <f>IF(OR(Model!K123&gt;120,Model!K123&lt;0.02),63.9,Model!K123)</f>
        <v>63.9</v>
      </c>
      <c r="T117" s="13">
        <f>IF(OR(Model!L123&gt;11,Model!L123&lt;0.02),6.4719718,Model!L123)</f>
        <v>6.4719718000000004</v>
      </c>
      <c r="U117" s="13">
        <f t="shared" si="1"/>
        <v>0.94885144831249479</v>
      </c>
      <c r="V117" t="b">
        <f>IF(Model!B123&gt;0,'Calulations '!J117-U117)</f>
        <v>0</v>
      </c>
    </row>
    <row r="118" spans="10:22" x14ac:dyDescent="0.3">
      <c r="J118" s="13">
        <f>IF(OR(Model!B124&gt;7,Model!B124&lt;0.5),3.433,Model!B124)</f>
        <v>3.4329999999999998</v>
      </c>
      <c r="K118" s="13">
        <f>IF(OR(Model!C124&gt;0.4,Model!C124&lt;0.05),0.2550503,Model!C124)</f>
        <v>0.25505030000000001</v>
      </c>
      <c r="L118" s="13">
        <f>IF(OR(Model!D124&gt;5,Model!D124&lt;0.05),2.2251955,Model!D124)</f>
        <v>2.2251954999999999</v>
      </c>
      <c r="M118" s="13">
        <f>IF(OR(Model!E124&gt;3800,Model!E124&lt;0.02),1979.0503,Model!E124)</f>
        <v>1979.0503000000001</v>
      </c>
      <c r="N118" s="13">
        <f>IF(OR(Model!F124&gt;100,Model!F124&lt;0.02),44.390782,Model!F124)</f>
        <v>44.390782000000002</v>
      </c>
      <c r="O118" s="13">
        <f>IF(OR(Model!G124&gt;6,Model!G124&lt;0.02),1.74888827,Model!G124)</f>
        <v>1.7488882699999999</v>
      </c>
      <c r="P118" s="13">
        <f>IF(OR(Model!H124&gt;0.6,Model!H124&lt;0.02),0.3561162,Model!H124)</f>
        <v>0.35611619999999999</v>
      </c>
      <c r="Q118" s="13">
        <f>IF(OR(Model!I124&gt;80,Model!I124&lt;0.02),39.55,Model!I124)</f>
        <v>39.549999999999997</v>
      </c>
      <c r="R118" s="13">
        <f>IF(OR(Model!J124&gt;80,Model!J124&lt;0.02),39.55,Model!J124)</f>
        <v>39.549999999999997</v>
      </c>
      <c r="S118" s="13">
        <f>IF(OR(Model!K124&gt;120,Model!K124&lt;0.02),63.9,Model!K124)</f>
        <v>63.9</v>
      </c>
      <c r="T118" s="13">
        <f>IF(OR(Model!L124&gt;11,Model!L124&lt;0.02),6.4719718,Model!L124)</f>
        <v>6.4719718000000004</v>
      </c>
      <c r="U118" s="13">
        <f t="shared" si="1"/>
        <v>0.94885144831249479</v>
      </c>
      <c r="V118" t="b">
        <f>IF(Model!B124&gt;0,'Calulations '!J118-U118)</f>
        <v>0</v>
      </c>
    </row>
    <row r="119" spans="10:22" x14ac:dyDescent="0.3">
      <c r="J119" s="13">
        <f>IF(OR(Model!B125&gt;7,Model!B125&lt;0.5),3.433,Model!B125)</f>
        <v>3.4329999999999998</v>
      </c>
      <c r="K119" s="13">
        <f>IF(OR(Model!C125&gt;0.4,Model!C125&lt;0.05),0.2550503,Model!C125)</f>
        <v>0.25505030000000001</v>
      </c>
      <c r="L119" s="13">
        <f>IF(OR(Model!D125&gt;5,Model!D125&lt;0.05),2.2251955,Model!D125)</f>
        <v>2.2251954999999999</v>
      </c>
      <c r="M119" s="13">
        <f>IF(OR(Model!E125&gt;3800,Model!E125&lt;0.02),1979.0503,Model!E125)</f>
        <v>1979.0503000000001</v>
      </c>
      <c r="N119" s="13">
        <f>IF(OR(Model!F125&gt;100,Model!F125&lt;0.02),44.390782,Model!F125)</f>
        <v>44.390782000000002</v>
      </c>
      <c r="O119" s="13">
        <f>IF(OR(Model!G125&gt;6,Model!G125&lt;0.02),1.74888827,Model!G125)</f>
        <v>1.7488882699999999</v>
      </c>
      <c r="P119" s="13">
        <f>IF(OR(Model!H125&gt;0.6,Model!H125&lt;0.02),0.3561162,Model!H125)</f>
        <v>0.35611619999999999</v>
      </c>
      <c r="Q119" s="13">
        <f>IF(OR(Model!I125&gt;80,Model!I125&lt;0.02),39.55,Model!I125)</f>
        <v>39.549999999999997</v>
      </c>
      <c r="R119" s="13">
        <f>IF(OR(Model!J125&gt;80,Model!J125&lt;0.02),39.55,Model!J125)</f>
        <v>39.549999999999997</v>
      </c>
      <c r="S119" s="13">
        <f>IF(OR(Model!K125&gt;120,Model!K125&lt;0.02),63.9,Model!K125)</f>
        <v>63.9</v>
      </c>
      <c r="T119" s="13">
        <f>IF(OR(Model!L125&gt;11,Model!L125&lt;0.02),6.4719718,Model!L125)</f>
        <v>6.4719718000000004</v>
      </c>
      <c r="U119" s="13">
        <f t="shared" si="1"/>
        <v>0.94885144831249479</v>
      </c>
      <c r="V119" t="b">
        <f>IF(Model!B125&gt;0,'Calulations '!J119-U119)</f>
        <v>0</v>
      </c>
    </row>
    <row r="120" spans="10:22" x14ac:dyDescent="0.3">
      <c r="J120" s="13">
        <f>IF(OR(Model!B126&gt;7,Model!B126&lt;0.5),3.433,Model!B126)</f>
        <v>3.4329999999999998</v>
      </c>
      <c r="K120" s="13">
        <f>IF(OR(Model!C126&gt;0.4,Model!C126&lt;0.05),0.2550503,Model!C126)</f>
        <v>0.25505030000000001</v>
      </c>
      <c r="L120" s="13">
        <f>IF(OR(Model!D126&gt;5,Model!D126&lt;0.05),2.2251955,Model!D126)</f>
        <v>2.2251954999999999</v>
      </c>
      <c r="M120" s="13">
        <f>IF(OR(Model!E126&gt;3800,Model!E126&lt;0.02),1979.0503,Model!E126)</f>
        <v>1979.0503000000001</v>
      </c>
      <c r="N120" s="13">
        <f>IF(OR(Model!F126&gt;100,Model!F126&lt;0.02),44.390782,Model!F126)</f>
        <v>44.390782000000002</v>
      </c>
      <c r="O120" s="13">
        <f>IF(OR(Model!G126&gt;6,Model!G126&lt;0.02),1.74888827,Model!G126)</f>
        <v>1.7488882699999999</v>
      </c>
      <c r="P120" s="13">
        <f>IF(OR(Model!H126&gt;0.6,Model!H126&lt;0.02),0.3561162,Model!H126)</f>
        <v>0.35611619999999999</v>
      </c>
      <c r="Q120" s="13">
        <f>IF(OR(Model!I126&gt;80,Model!I126&lt;0.02),39.55,Model!I126)</f>
        <v>39.549999999999997</v>
      </c>
      <c r="R120" s="13">
        <f>IF(OR(Model!J126&gt;80,Model!J126&lt;0.02),39.55,Model!J126)</f>
        <v>39.549999999999997</v>
      </c>
      <c r="S120" s="13">
        <f>IF(OR(Model!K126&gt;120,Model!K126&lt;0.02),63.9,Model!K126)</f>
        <v>63.9</v>
      </c>
      <c r="T120" s="13">
        <f>IF(OR(Model!L126&gt;11,Model!L126&lt;0.02),6.4719718,Model!L126)</f>
        <v>6.4719718000000004</v>
      </c>
      <c r="U120" s="13">
        <f t="shared" si="1"/>
        <v>0.94885144831249479</v>
      </c>
      <c r="V120" t="b">
        <f>IF(Model!B126&gt;0,'Calulations '!J120-U120)</f>
        <v>0</v>
      </c>
    </row>
    <row r="121" spans="10:22" x14ac:dyDescent="0.3">
      <c r="J121" s="13">
        <f>IF(OR(Model!B127&gt;7,Model!B127&lt;0.5),3.433,Model!B127)</f>
        <v>3.4329999999999998</v>
      </c>
      <c r="K121" s="13">
        <f>IF(OR(Model!C127&gt;0.4,Model!C127&lt;0.05),0.2550503,Model!C127)</f>
        <v>0.25505030000000001</v>
      </c>
      <c r="L121" s="13">
        <f>IF(OR(Model!D127&gt;5,Model!D127&lt;0.05),2.2251955,Model!D127)</f>
        <v>2.2251954999999999</v>
      </c>
      <c r="M121" s="13">
        <f>IF(OR(Model!E127&gt;3800,Model!E127&lt;0.02),1979.0503,Model!E127)</f>
        <v>1979.0503000000001</v>
      </c>
      <c r="N121" s="13">
        <f>IF(OR(Model!F127&gt;100,Model!F127&lt;0.02),44.390782,Model!F127)</f>
        <v>44.390782000000002</v>
      </c>
      <c r="O121" s="13">
        <f>IF(OR(Model!G127&gt;6,Model!G127&lt;0.02),1.74888827,Model!G127)</f>
        <v>1.7488882699999999</v>
      </c>
      <c r="P121" s="13">
        <f>IF(OR(Model!H127&gt;0.6,Model!H127&lt;0.02),0.3561162,Model!H127)</f>
        <v>0.35611619999999999</v>
      </c>
      <c r="Q121" s="13">
        <f>IF(OR(Model!I127&gt;80,Model!I127&lt;0.02),39.55,Model!I127)</f>
        <v>39.549999999999997</v>
      </c>
      <c r="R121" s="13">
        <f>IF(OR(Model!J127&gt;80,Model!J127&lt;0.02),39.55,Model!J127)</f>
        <v>39.549999999999997</v>
      </c>
      <c r="S121" s="13">
        <f>IF(OR(Model!K127&gt;120,Model!K127&lt;0.02),63.9,Model!K127)</f>
        <v>63.9</v>
      </c>
      <c r="T121" s="13">
        <f>IF(OR(Model!L127&gt;11,Model!L127&lt;0.02),6.4719718,Model!L127)</f>
        <v>6.4719718000000004</v>
      </c>
      <c r="U121" s="13">
        <f t="shared" si="1"/>
        <v>0.94885144831249479</v>
      </c>
      <c r="V121" t="b">
        <f>IF(Model!B127&gt;0,'Calulations '!J121-U121)</f>
        <v>0</v>
      </c>
    </row>
    <row r="122" spans="10:22" x14ac:dyDescent="0.3">
      <c r="J122" s="13">
        <f>IF(OR(Model!B128&gt;7,Model!B128&lt;0.5),3.433,Model!B128)</f>
        <v>3.4329999999999998</v>
      </c>
      <c r="K122" s="13">
        <f>IF(OR(Model!C128&gt;0.4,Model!C128&lt;0.05),0.2550503,Model!C128)</f>
        <v>0.25505030000000001</v>
      </c>
      <c r="L122" s="13">
        <f>IF(OR(Model!D128&gt;5,Model!D128&lt;0.05),2.2251955,Model!D128)</f>
        <v>2.2251954999999999</v>
      </c>
      <c r="M122" s="13">
        <f>IF(OR(Model!E128&gt;3800,Model!E128&lt;0.02),1979.0503,Model!E128)</f>
        <v>1979.0503000000001</v>
      </c>
      <c r="N122" s="13">
        <f>IF(OR(Model!F128&gt;100,Model!F128&lt;0.02),44.390782,Model!F128)</f>
        <v>44.390782000000002</v>
      </c>
      <c r="O122" s="13">
        <f>IF(OR(Model!G128&gt;6,Model!G128&lt;0.02),1.74888827,Model!G128)</f>
        <v>1.7488882699999999</v>
      </c>
      <c r="P122" s="13">
        <f>IF(OR(Model!H128&gt;0.6,Model!H128&lt;0.02),0.3561162,Model!H128)</f>
        <v>0.35611619999999999</v>
      </c>
      <c r="Q122" s="13">
        <f>IF(OR(Model!I128&gt;80,Model!I128&lt;0.02),39.55,Model!I128)</f>
        <v>39.549999999999997</v>
      </c>
      <c r="R122" s="13">
        <f>IF(OR(Model!J128&gt;80,Model!J128&lt;0.02),39.55,Model!J128)</f>
        <v>39.549999999999997</v>
      </c>
      <c r="S122" s="13">
        <f>IF(OR(Model!K128&gt;120,Model!K128&lt;0.02),63.9,Model!K128)</f>
        <v>63.9</v>
      </c>
      <c r="T122" s="13">
        <f>IF(OR(Model!L128&gt;11,Model!L128&lt;0.02),6.4719718,Model!L128)</f>
        <v>6.4719718000000004</v>
      </c>
      <c r="U122" s="13">
        <f t="shared" si="1"/>
        <v>0.94885144831249479</v>
      </c>
      <c r="V122" t="b">
        <f>IF(Model!B128&gt;0,'Calulations '!J122-U122)</f>
        <v>0</v>
      </c>
    </row>
    <row r="123" spans="10:22" x14ac:dyDescent="0.3">
      <c r="J123" s="13">
        <f>IF(OR(Model!B129&gt;7,Model!B129&lt;0.5),3.433,Model!B129)</f>
        <v>3.4329999999999998</v>
      </c>
      <c r="K123" s="13">
        <f>IF(OR(Model!C129&gt;0.4,Model!C129&lt;0.05),0.2550503,Model!C129)</f>
        <v>0.25505030000000001</v>
      </c>
      <c r="L123" s="13">
        <f>IF(OR(Model!D129&gt;5,Model!D129&lt;0.05),2.2251955,Model!D129)</f>
        <v>2.2251954999999999</v>
      </c>
      <c r="M123" s="13">
        <f>IF(OR(Model!E129&gt;3800,Model!E129&lt;0.02),1979.0503,Model!E129)</f>
        <v>1979.0503000000001</v>
      </c>
      <c r="N123" s="13">
        <f>IF(OR(Model!F129&gt;100,Model!F129&lt;0.02),44.390782,Model!F129)</f>
        <v>44.390782000000002</v>
      </c>
      <c r="O123" s="13">
        <f>IF(OR(Model!G129&gt;6,Model!G129&lt;0.02),1.74888827,Model!G129)</f>
        <v>1.7488882699999999</v>
      </c>
      <c r="P123" s="13">
        <f>IF(OR(Model!H129&gt;0.6,Model!H129&lt;0.02),0.3561162,Model!H129)</f>
        <v>0.35611619999999999</v>
      </c>
      <c r="Q123" s="13">
        <f>IF(OR(Model!I129&gt;80,Model!I129&lt;0.02),39.55,Model!I129)</f>
        <v>39.549999999999997</v>
      </c>
      <c r="R123" s="13">
        <f>IF(OR(Model!J129&gt;80,Model!J129&lt;0.02),39.55,Model!J129)</f>
        <v>39.549999999999997</v>
      </c>
      <c r="S123" s="13">
        <f>IF(OR(Model!K129&gt;120,Model!K129&lt;0.02),63.9,Model!K129)</f>
        <v>63.9</v>
      </c>
      <c r="T123" s="13">
        <f>IF(OR(Model!L129&gt;11,Model!L129&lt;0.02),6.4719718,Model!L129)</f>
        <v>6.4719718000000004</v>
      </c>
      <c r="U123" s="13">
        <f t="shared" si="1"/>
        <v>0.94885144831249479</v>
      </c>
      <c r="V123" t="b">
        <f>IF(Model!B129&gt;0,'Calulations '!J123-U123)</f>
        <v>0</v>
      </c>
    </row>
    <row r="124" spans="10:22" x14ac:dyDescent="0.3">
      <c r="J124" s="13">
        <f>IF(OR(Model!B130&gt;7,Model!B130&lt;0.5),3.433,Model!B130)</f>
        <v>3.4329999999999998</v>
      </c>
      <c r="K124" s="13">
        <f>IF(OR(Model!C130&gt;0.4,Model!C130&lt;0.05),0.2550503,Model!C130)</f>
        <v>0.25505030000000001</v>
      </c>
      <c r="L124" s="13">
        <f>IF(OR(Model!D130&gt;5,Model!D130&lt;0.05),2.2251955,Model!D130)</f>
        <v>2.2251954999999999</v>
      </c>
      <c r="M124" s="13">
        <f>IF(OR(Model!E130&gt;3800,Model!E130&lt;0.02),1979.0503,Model!E130)</f>
        <v>1979.0503000000001</v>
      </c>
      <c r="N124" s="13">
        <f>IF(OR(Model!F130&gt;100,Model!F130&lt;0.02),44.390782,Model!F130)</f>
        <v>44.390782000000002</v>
      </c>
      <c r="O124" s="13">
        <f>IF(OR(Model!G130&gt;6,Model!G130&lt;0.02),1.74888827,Model!G130)</f>
        <v>1.7488882699999999</v>
      </c>
      <c r="P124" s="13">
        <f>IF(OR(Model!H130&gt;0.6,Model!H130&lt;0.02),0.3561162,Model!H130)</f>
        <v>0.35611619999999999</v>
      </c>
      <c r="Q124" s="13">
        <f>IF(OR(Model!I130&gt;80,Model!I130&lt;0.02),39.55,Model!I130)</f>
        <v>39.549999999999997</v>
      </c>
      <c r="R124" s="13">
        <f>IF(OR(Model!J130&gt;80,Model!J130&lt;0.02),39.55,Model!J130)</f>
        <v>39.549999999999997</v>
      </c>
      <c r="S124" s="13">
        <f>IF(OR(Model!K130&gt;120,Model!K130&lt;0.02),63.9,Model!K130)</f>
        <v>63.9</v>
      </c>
      <c r="T124" s="13">
        <f>IF(OR(Model!L130&gt;11,Model!L130&lt;0.02),6.4719718,Model!L130)</f>
        <v>6.4719718000000004</v>
      </c>
      <c r="U124" s="13">
        <f t="shared" si="1"/>
        <v>0.94885144831249479</v>
      </c>
      <c r="V124" t="b">
        <f>IF(Model!B130&gt;0,'Calulations '!J124-U124)</f>
        <v>0</v>
      </c>
    </row>
    <row r="125" spans="10:22" x14ac:dyDescent="0.3">
      <c r="J125" s="13">
        <f>IF(OR(Model!B131&gt;7,Model!B131&lt;0.5),3.433,Model!B131)</f>
        <v>3.4329999999999998</v>
      </c>
      <c r="K125" s="13">
        <f>IF(OR(Model!C131&gt;0.4,Model!C131&lt;0.05),0.2550503,Model!C131)</f>
        <v>0.25505030000000001</v>
      </c>
      <c r="L125" s="13">
        <f>IF(OR(Model!D131&gt;5,Model!D131&lt;0.05),2.2251955,Model!D131)</f>
        <v>2.2251954999999999</v>
      </c>
      <c r="M125" s="13">
        <f>IF(OR(Model!E131&gt;3800,Model!E131&lt;0.02),1979.0503,Model!E131)</f>
        <v>1979.0503000000001</v>
      </c>
      <c r="N125" s="13">
        <f>IF(OR(Model!F131&gt;100,Model!F131&lt;0.02),44.390782,Model!F131)</f>
        <v>44.390782000000002</v>
      </c>
      <c r="O125" s="13">
        <f>IF(OR(Model!G131&gt;6,Model!G131&lt;0.02),1.74888827,Model!G131)</f>
        <v>1.7488882699999999</v>
      </c>
      <c r="P125" s="13">
        <f>IF(OR(Model!H131&gt;0.6,Model!H131&lt;0.02),0.3561162,Model!H131)</f>
        <v>0.35611619999999999</v>
      </c>
      <c r="Q125" s="13">
        <f>IF(OR(Model!I131&gt;80,Model!I131&lt;0.02),39.55,Model!I131)</f>
        <v>39.549999999999997</v>
      </c>
      <c r="R125" s="13">
        <f>IF(OR(Model!J131&gt;80,Model!J131&lt;0.02),39.55,Model!J131)</f>
        <v>39.549999999999997</v>
      </c>
      <c r="S125" s="13">
        <f>IF(OR(Model!K131&gt;120,Model!K131&lt;0.02),63.9,Model!K131)</f>
        <v>63.9</v>
      </c>
      <c r="T125" s="13">
        <f>IF(OR(Model!L131&gt;11,Model!L131&lt;0.02),6.4719718,Model!L131)</f>
        <v>6.4719718000000004</v>
      </c>
      <c r="U125" s="13">
        <f t="shared" si="1"/>
        <v>0.94885144831249479</v>
      </c>
      <c r="V125" t="b">
        <f>IF(Model!B131&gt;0,'Calulations '!J125-U125)</f>
        <v>0</v>
      </c>
    </row>
    <row r="126" spans="10:22" x14ac:dyDescent="0.3">
      <c r="J126" s="13">
        <f>IF(OR(Model!B132&gt;7,Model!B132&lt;0.5),3.433,Model!B132)</f>
        <v>3.4329999999999998</v>
      </c>
      <c r="K126" s="13">
        <f>IF(OR(Model!C132&gt;0.4,Model!C132&lt;0.05),0.2550503,Model!C132)</f>
        <v>0.25505030000000001</v>
      </c>
      <c r="L126" s="13">
        <f>IF(OR(Model!D132&gt;5,Model!D132&lt;0.05),2.2251955,Model!D132)</f>
        <v>2.2251954999999999</v>
      </c>
      <c r="M126" s="13">
        <f>IF(OR(Model!E132&gt;3800,Model!E132&lt;0.02),1979.0503,Model!E132)</f>
        <v>1979.0503000000001</v>
      </c>
      <c r="N126" s="13">
        <f>IF(OR(Model!F132&gt;100,Model!F132&lt;0.02),44.390782,Model!F132)</f>
        <v>44.390782000000002</v>
      </c>
      <c r="O126" s="13">
        <f>IF(OR(Model!G132&gt;6,Model!G132&lt;0.02),1.74888827,Model!G132)</f>
        <v>1.7488882699999999</v>
      </c>
      <c r="P126" s="13">
        <f>IF(OR(Model!H132&gt;0.6,Model!H132&lt;0.02),0.3561162,Model!H132)</f>
        <v>0.35611619999999999</v>
      </c>
      <c r="Q126" s="13">
        <f>IF(OR(Model!I132&gt;80,Model!I132&lt;0.02),39.55,Model!I132)</f>
        <v>39.549999999999997</v>
      </c>
      <c r="R126" s="13">
        <f>IF(OR(Model!J132&gt;80,Model!J132&lt;0.02),39.55,Model!J132)</f>
        <v>39.549999999999997</v>
      </c>
      <c r="S126" s="13">
        <f>IF(OR(Model!K132&gt;120,Model!K132&lt;0.02),63.9,Model!K132)</f>
        <v>63.9</v>
      </c>
      <c r="T126" s="13">
        <f>IF(OR(Model!L132&gt;11,Model!L132&lt;0.02),6.4719718,Model!L132)</f>
        <v>6.4719718000000004</v>
      </c>
      <c r="U126" s="13">
        <f t="shared" si="1"/>
        <v>0.94885144831249479</v>
      </c>
      <c r="V126" t="b">
        <f>IF(Model!B132&gt;0,'Calulations '!J126-U126)</f>
        <v>0</v>
      </c>
    </row>
    <row r="127" spans="10:22" x14ac:dyDescent="0.3">
      <c r="J127" s="13">
        <f>IF(OR(Model!B133&gt;7,Model!B133&lt;0.5),3.433,Model!B133)</f>
        <v>3.4329999999999998</v>
      </c>
      <c r="K127" s="13">
        <f>IF(OR(Model!C133&gt;0.4,Model!C133&lt;0.05),0.2550503,Model!C133)</f>
        <v>0.25505030000000001</v>
      </c>
      <c r="L127" s="13">
        <f>IF(OR(Model!D133&gt;5,Model!D133&lt;0.05),2.2251955,Model!D133)</f>
        <v>2.2251954999999999</v>
      </c>
      <c r="M127" s="13">
        <f>IF(OR(Model!E133&gt;3800,Model!E133&lt;0.02),1979.0503,Model!E133)</f>
        <v>1979.0503000000001</v>
      </c>
      <c r="N127" s="13">
        <f>IF(OR(Model!F133&gt;100,Model!F133&lt;0.02),44.390782,Model!F133)</f>
        <v>44.390782000000002</v>
      </c>
      <c r="O127" s="13">
        <f>IF(OR(Model!G133&gt;6,Model!G133&lt;0.02),1.74888827,Model!G133)</f>
        <v>1.7488882699999999</v>
      </c>
      <c r="P127" s="13">
        <f>IF(OR(Model!H133&gt;0.6,Model!H133&lt;0.02),0.3561162,Model!H133)</f>
        <v>0.35611619999999999</v>
      </c>
      <c r="Q127" s="13">
        <f>IF(OR(Model!I133&gt;80,Model!I133&lt;0.02),39.55,Model!I133)</f>
        <v>39.549999999999997</v>
      </c>
      <c r="R127" s="13">
        <f>IF(OR(Model!J133&gt;80,Model!J133&lt;0.02),39.55,Model!J133)</f>
        <v>39.549999999999997</v>
      </c>
      <c r="S127" s="13">
        <f>IF(OR(Model!K133&gt;120,Model!K133&lt;0.02),63.9,Model!K133)</f>
        <v>63.9</v>
      </c>
      <c r="T127" s="13">
        <f>IF(OR(Model!L133&gt;11,Model!L133&lt;0.02),6.4719718,Model!L133)</f>
        <v>6.4719718000000004</v>
      </c>
      <c r="U127" s="13">
        <f t="shared" si="1"/>
        <v>0.94885144831249479</v>
      </c>
      <c r="V127" t="b">
        <f>IF(Model!B133&gt;0,'Calulations '!J127-U127)</f>
        <v>0</v>
      </c>
    </row>
    <row r="128" spans="10:22" x14ac:dyDescent="0.3">
      <c r="J128" s="13">
        <f>IF(OR(Model!B134&gt;7,Model!B134&lt;0.5),3.433,Model!B134)</f>
        <v>3.4329999999999998</v>
      </c>
      <c r="K128" s="13">
        <f>IF(OR(Model!C134&gt;0.4,Model!C134&lt;0.05),0.2550503,Model!C134)</f>
        <v>0.25505030000000001</v>
      </c>
      <c r="L128" s="13">
        <f>IF(OR(Model!D134&gt;5,Model!D134&lt;0.05),2.2251955,Model!D134)</f>
        <v>2.2251954999999999</v>
      </c>
      <c r="M128" s="13">
        <f>IF(OR(Model!E134&gt;3800,Model!E134&lt;0.02),1979.0503,Model!E134)</f>
        <v>1979.0503000000001</v>
      </c>
      <c r="N128" s="13">
        <f>IF(OR(Model!F134&gt;100,Model!F134&lt;0.02),44.390782,Model!F134)</f>
        <v>44.390782000000002</v>
      </c>
      <c r="O128" s="13">
        <f>IF(OR(Model!G134&gt;6,Model!G134&lt;0.02),1.74888827,Model!G134)</f>
        <v>1.7488882699999999</v>
      </c>
      <c r="P128" s="13">
        <f>IF(OR(Model!H134&gt;0.6,Model!H134&lt;0.02),0.3561162,Model!H134)</f>
        <v>0.35611619999999999</v>
      </c>
      <c r="Q128" s="13">
        <f>IF(OR(Model!I134&gt;80,Model!I134&lt;0.02),39.55,Model!I134)</f>
        <v>39.549999999999997</v>
      </c>
      <c r="R128" s="13">
        <f>IF(OR(Model!J134&gt;80,Model!J134&lt;0.02),39.55,Model!J134)</f>
        <v>39.549999999999997</v>
      </c>
      <c r="S128" s="13">
        <f>IF(OR(Model!K134&gt;120,Model!K134&lt;0.02),63.9,Model!K134)</f>
        <v>63.9</v>
      </c>
      <c r="T128" s="13">
        <f>IF(OR(Model!L134&gt;11,Model!L134&lt;0.02),6.4719718,Model!L134)</f>
        <v>6.4719718000000004</v>
      </c>
      <c r="U128" s="13">
        <f t="shared" si="1"/>
        <v>0.94885144831249479</v>
      </c>
      <c r="V128" t="b">
        <f>IF(Model!B134&gt;0,'Calulations '!J128-U128)</f>
        <v>0</v>
      </c>
    </row>
    <row r="129" spans="10:22" x14ac:dyDescent="0.3">
      <c r="J129" s="13">
        <f>IF(OR(Model!B135&gt;7,Model!B135&lt;0.5),3.433,Model!B135)</f>
        <v>3.4329999999999998</v>
      </c>
      <c r="K129" s="13">
        <f>IF(OR(Model!C135&gt;0.4,Model!C135&lt;0.05),0.2550503,Model!C135)</f>
        <v>0.25505030000000001</v>
      </c>
      <c r="L129" s="13">
        <f>IF(OR(Model!D135&gt;5,Model!D135&lt;0.05),2.2251955,Model!D135)</f>
        <v>2.2251954999999999</v>
      </c>
      <c r="M129" s="13">
        <f>IF(OR(Model!E135&gt;3800,Model!E135&lt;0.02),1979.0503,Model!E135)</f>
        <v>1979.0503000000001</v>
      </c>
      <c r="N129" s="13">
        <f>IF(OR(Model!F135&gt;100,Model!F135&lt;0.02),44.390782,Model!F135)</f>
        <v>44.390782000000002</v>
      </c>
      <c r="O129" s="13">
        <f>IF(OR(Model!G135&gt;6,Model!G135&lt;0.02),1.74888827,Model!G135)</f>
        <v>1.7488882699999999</v>
      </c>
      <c r="P129" s="13">
        <f>IF(OR(Model!H135&gt;0.6,Model!H135&lt;0.02),0.3561162,Model!H135)</f>
        <v>0.35611619999999999</v>
      </c>
      <c r="Q129" s="13">
        <f>IF(OR(Model!I135&gt;80,Model!I135&lt;0.02),39.55,Model!I135)</f>
        <v>39.549999999999997</v>
      </c>
      <c r="R129" s="13">
        <f>IF(OR(Model!J135&gt;80,Model!J135&lt;0.02),39.55,Model!J135)</f>
        <v>39.549999999999997</v>
      </c>
      <c r="S129" s="13">
        <f>IF(OR(Model!K135&gt;120,Model!K135&lt;0.02),63.9,Model!K135)</f>
        <v>63.9</v>
      </c>
      <c r="T129" s="13">
        <f>IF(OR(Model!L135&gt;11,Model!L135&lt;0.02),6.4719718,Model!L135)</f>
        <v>6.4719718000000004</v>
      </c>
      <c r="U129" s="13">
        <f t="shared" si="1"/>
        <v>0.94885144831249479</v>
      </c>
      <c r="V129" t="b">
        <f>IF(Model!B135&gt;0,'Calulations '!J129-U129)</f>
        <v>0</v>
      </c>
    </row>
    <row r="130" spans="10:22" x14ac:dyDescent="0.3">
      <c r="J130" s="13">
        <f>IF(OR(Model!B136&gt;7,Model!B136&lt;0.5),3.433,Model!B136)</f>
        <v>3.4329999999999998</v>
      </c>
      <c r="K130" s="13">
        <f>IF(OR(Model!C136&gt;0.4,Model!C136&lt;0.05),0.2550503,Model!C136)</f>
        <v>0.25505030000000001</v>
      </c>
      <c r="L130" s="13">
        <f>IF(OR(Model!D136&gt;5,Model!D136&lt;0.05),2.2251955,Model!D136)</f>
        <v>2.2251954999999999</v>
      </c>
      <c r="M130" s="13">
        <f>IF(OR(Model!E136&gt;3800,Model!E136&lt;0.02),1979.0503,Model!E136)</f>
        <v>1979.0503000000001</v>
      </c>
      <c r="N130" s="13">
        <f>IF(OR(Model!F136&gt;100,Model!F136&lt;0.02),44.390782,Model!F136)</f>
        <v>44.390782000000002</v>
      </c>
      <c r="O130" s="13">
        <f>IF(OR(Model!G136&gt;6,Model!G136&lt;0.02),1.74888827,Model!G136)</f>
        <v>1.7488882699999999</v>
      </c>
      <c r="P130" s="13">
        <f>IF(OR(Model!H136&gt;0.6,Model!H136&lt;0.02),0.3561162,Model!H136)</f>
        <v>0.35611619999999999</v>
      </c>
      <c r="Q130" s="13">
        <f>IF(OR(Model!I136&gt;80,Model!I136&lt;0.02),39.55,Model!I136)</f>
        <v>39.549999999999997</v>
      </c>
      <c r="R130" s="13">
        <f>IF(OR(Model!J136&gt;80,Model!J136&lt;0.02),39.55,Model!J136)</f>
        <v>39.549999999999997</v>
      </c>
      <c r="S130" s="13">
        <f>IF(OR(Model!K136&gt;120,Model!K136&lt;0.02),63.9,Model!K136)</f>
        <v>63.9</v>
      </c>
      <c r="T130" s="13">
        <f>IF(OR(Model!L136&gt;11,Model!L136&lt;0.02),6.4719718,Model!L136)</f>
        <v>6.4719718000000004</v>
      </c>
      <c r="U130" s="13">
        <f t="shared" si="1"/>
        <v>0.94885144831249479</v>
      </c>
      <c r="V130" t="b">
        <f>IF(Model!B136&gt;0,'Calulations '!J130-U130)</f>
        <v>0</v>
      </c>
    </row>
    <row r="131" spans="10:22" x14ac:dyDescent="0.3">
      <c r="J131" s="13">
        <f>IF(OR(Model!B137&gt;7,Model!B137&lt;0.5),3.433,Model!B137)</f>
        <v>3.4329999999999998</v>
      </c>
      <c r="K131" s="13">
        <f>IF(OR(Model!C137&gt;0.4,Model!C137&lt;0.05),0.2550503,Model!C137)</f>
        <v>0.25505030000000001</v>
      </c>
      <c r="L131" s="13">
        <f>IF(OR(Model!D137&gt;5,Model!D137&lt;0.05),2.2251955,Model!D137)</f>
        <v>2.2251954999999999</v>
      </c>
      <c r="M131" s="13">
        <f>IF(OR(Model!E137&gt;3800,Model!E137&lt;0.02),1979.0503,Model!E137)</f>
        <v>1979.0503000000001</v>
      </c>
      <c r="N131" s="13">
        <f>IF(OR(Model!F137&gt;100,Model!F137&lt;0.02),44.390782,Model!F137)</f>
        <v>44.390782000000002</v>
      </c>
      <c r="O131" s="13">
        <f>IF(OR(Model!G137&gt;6,Model!G137&lt;0.02),1.74888827,Model!G137)</f>
        <v>1.7488882699999999</v>
      </c>
      <c r="P131" s="13">
        <f>IF(OR(Model!H137&gt;0.6,Model!H137&lt;0.02),0.3561162,Model!H137)</f>
        <v>0.35611619999999999</v>
      </c>
      <c r="Q131" s="13">
        <f>IF(OR(Model!I137&gt;80,Model!I137&lt;0.02),39.55,Model!I137)</f>
        <v>39.549999999999997</v>
      </c>
      <c r="R131" s="13">
        <f>IF(OR(Model!J137&gt;80,Model!J137&lt;0.02),39.55,Model!J137)</f>
        <v>39.549999999999997</v>
      </c>
      <c r="S131" s="13">
        <f>IF(OR(Model!K137&gt;120,Model!K137&lt;0.02),63.9,Model!K137)</f>
        <v>63.9</v>
      </c>
      <c r="T131" s="13">
        <f>IF(OR(Model!L137&gt;11,Model!L137&lt;0.02),6.4719718,Model!L137)</f>
        <v>6.4719718000000004</v>
      </c>
      <c r="U131" s="13">
        <f t="shared" si="1"/>
        <v>0.94885144831249479</v>
      </c>
      <c r="V131" t="b">
        <f>IF(Model!B137&gt;0,'Calulations '!J131-U131)</f>
        <v>0</v>
      </c>
    </row>
    <row r="132" spans="10:22" x14ac:dyDescent="0.3">
      <c r="J132" s="13">
        <f>IF(OR(Model!B138&gt;7,Model!B138&lt;0.5),3.433,Model!B138)</f>
        <v>3.4329999999999998</v>
      </c>
      <c r="K132" s="13">
        <f>IF(OR(Model!C138&gt;0.4,Model!C138&lt;0.05),0.2550503,Model!C138)</f>
        <v>0.25505030000000001</v>
      </c>
      <c r="L132" s="13">
        <f>IF(OR(Model!D138&gt;5,Model!D138&lt;0.05),2.2251955,Model!D138)</f>
        <v>2.2251954999999999</v>
      </c>
      <c r="M132" s="13">
        <f>IF(OR(Model!E138&gt;3800,Model!E138&lt;0.02),1979.0503,Model!E138)</f>
        <v>1979.0503000000001</v>
      </c>
      <c r="N132" s="13">
        <f>IF(OR(Model!F138&gt;100,Model!F138&lt;0.02),44.390782,Model!F138)</f>
        <v>44.390782000000002</v>
      </c>
      <c r="O132" s="13">
        <f>IF(OR(Model!G138&gt;6,Model!G138&lt;0.02),1.74888827,Model!G138)</f>
        <v>1.7488882699999999</v>
      </c>
      <c r="P132" s="13">
        <f>IF(OR(Model!H138&gt;0.6,Model!H138&lt;0.02),0.3561162,Model!H138)</f>
        <v>0.35611619999999999</v>
      </c>
      <c r="Q132" s="13">
        <f>IF(OR(Model!I138&gt;80,Model!I138&lt;0.02),39.55,Model!I138)</f>
        <v>39.549999999999997</v>
      </c>
      <c r="R132" s="13">
        <f>IF(OR(Model!J138&gt;80,Model!J138&lt;0.02),39.55,Model!J138)</f>
        <v>39.549999999999997</v>
      </c>
      <c r="S132" s="13">
        <f>IF(OR(Model!K138&gt;120,Model!K138&lt;0.02),63.9,Model!K138)</f>
        <v>63.9</v>
      </c>
      <c r="T132" s="13">
        <f>IF(OR(Model!L138&gt;11,Model!L138&lt;0.02),6.4719718,Model!L138)</f>
        <v>6.4719718000000004</v>
      </c>
      <c r="U132" s="13">
        <f t="shared" si="1"/>
        <v>0.94885144831249479</v>
      </c>
      <c r="V132" t="b">
        <f>IF(Model!B138&gt;0,'Calulations '!J132-U132)</f>
        <v>0</v>
      </c>
    </row>
    <row r="133" spans="10:22" x14ac:dyDescent="0.3">
      <c r="J133" s="13">
        <f>IF(OR(Model!B139&gt;7,Model!B139&lt;0.5),3.433,Model!B139)</f>
        <v>3.4329999999999998</v>
      </c>
      <c r="K133" s="13">
        <f>IF(OR(Model!C139&gt;0.4,Model!C139&lt;0.05),0.2550503,Model!C139)</f>
        <v>0.25505030000000001</v>
      </c>
      <c r="L133" s="13">
        <f>IF(OR(Model!D139&gt;5,Model!D139&lt;0.05),2.2251955,Model!D139)</f>
        <v>2.2251954999999999</v>
      </c>
      <c r="M133" s="13">
        <f>IF(OR(Model!E139&gt;3800,Model!E139&lt;0.02),1979.0503,Model!E139)</f>
        <v>1979.0503000000001</v>
      </c>
      <c r="N133" s="13">
        <f>IF(OR(Model!F139&gt;100,Model!F139&lt;0.02),44.390782,Model!F139)</f>
        <v>44.390782000000002</v>
      </c>
      <c r="O133" s="13">
        <f>IF(OR(Model!G139&gt;6,Model!G139&lt;0.02),1.74888827,Model!G139)</f>
        <v>1.7488882699999999</v>
      </c>
      <c r="P133" s="13">
        <f>IF(OR(Model!H139&gt;0.6,Model!H139&lt;0.02),0.3561162,Model!H139)</f>
        <v>0.35611619999999999</v>
      </c>
      <c r="Q133" s="13">
        <f>IF(OR(Model!I139&gt;80,Model!I139&lt;0.02),39.55,Model!I139)</f>
        <v>39.549999999999997</v>
      </c>
      <c r="R133" s="13">
        <f>IF(OR(Model!J139&gt;80,Model!J139&lt;0.02),39.55,Model!J139)</f>
        <v>39.549999999999997</v>
      </c>
      <c r="S133" s="13">
        <f>IF(OR(Model!K139&gt;120,Model!K139&lt;0.02),63.9,Model!K139)</f>
        <v>63.9</v>
      </c>
      <c r="T133" s="13">
        <f>IF(OR(Model!L139&gt;11,Model!L139&lt;0.02),6.4719718,Model!L139)</f>
        <v>6.4719718000000004</v>
      </c>
      <c r="U133" s="13">
        <f t="shared" si="1"/>
        <v>0.94885144831249479</v>
      </c>
      <c r="V133" t="b">
        <f>IF(Model!B139&gt;0,'Calulations '!J133-U133)</f>
        <v>0</v>
      </c>
    </row>
    <row r="134" spans="10:22" x14ac:dyDescent="0.3">
      <c r="J134" s="13">
        <f>IF(OR(Model!B140&gt;7,Model!B140&lt;0.5),3.433,Model!B140)</f>
        <v>3.4329999999999998</v>
      </c>
      <c r="K134" s="13">
        <f>IF(OR(Model!C140&gt;0.4,Model!C140&lt;0.05),0.2550503,Model!C140)</f>
        <v>0.25505030000000001</v>
      </c>
      <c r="L134" s="13">
        <f>IF(OR(Model!D140&gt;5,Model!D140&lt;0.05),2.2251955,Model!D140)</f>
        <v>2.2251954999999999</v>
      </c>
      <c r="M134" s="13">
        <f>IF(OR(Model!E140&gt;3800,Model!E140&lt;0.02),1979.0503,Model!E140)</f>
        <v>1979.0503000000001</v>
      </c>
      <c r="N134" s="13">
        <f>IF(OR(Model!F140&gt;100,Model!F140&lt;0.02),44.390782,Model!F140)</f>
        <v>44.390782000000002</v>
      </c>
      <c r="O134" s="13">
        <f>IF(OR(Model!G140&gt;6,Model!G140&lt;0.02),1.74888827,Model!G140)</f>
        <v>1.7488882699999999</v>
      </c>
      <c r="P134" s="13">
        <f>IF(OR(Model!H140&gt;0.6,Model!H140&lt;0.02),0.3561162,Model!H140)</f>
        <v>0.35611619999999999</v>
      </c>
      <c r="Q134" s="13">
        <f>IF(OR(Model!I140&gt;80,Model!I140&lt;0.02),39.55,Model!I140)</f>
        <v>39.549999999999997</v>
      </c>
      <c r="R134" s="13">
        <f>IF(OR(Model!J140&gt;80,Model!J140&lt;0.02),39.55,Model!J140)</f>
        <v>39.549999999999997</v>
      </c>
      <c r="S134" s="13">
        <f>IF(OR(Model!K140&gt;120,Model!K140&lt;0.02),63.9,Model!K140)</f>
        <v>63.9</v>
      </c>
      <c r="T134" s="13">
        <f>IF(OR(Model!L140&gt;11,Model!L140&lt;0.02),6.4719718,Model!L140)</f>
        <v>6.4719718000000004</v>
      </c>
      <c r="U134" s="13">
        <f t="shared" si="1"/>
        <v>0.94885144831249479</v>
      </c>
      <c r="V134" t="b">
        <f>IF(Model!B140&gt;0,'Calulations '!J134-U134)</f>
        <v>0</v>
      </c>
    </row>
    <row r="135" spans="10:22" x14ac:dyDescent="0.3">
      <c r="J135" s="13">
        <f>IF(OR(Model!B141&gt;7,Model!B141&lt;0.5),3.433,Model!B141)</f>
        <v>3.4329999999999998</v>
      </c>
      <c r="K135" s="13">
        <f>IF(OR(Model!C141&gt;0.4,Model!C141&lt;0.05),0.2550503,Model!C141)</f>
        <v>0.25505030000000001</v>
      </c>
      <c r="L135" s="13">
        <f>IF(OR(Model!D141&gt;5,Model!D141&lt;0.05),2.2251955,Model!D141)</f>
        <v>2.2251954999999999</v>
      </c>
      <c r="M135" s="13">
        <f>IF(OR(Model!E141&gt;3800,Model!E141&lt;0.02),1979.0503,Model!E141)</f>
        <v>1979.0503000000001</v>
      </c>
      <c r="N135" s="13">
        <f>IF(OR(Model!F141&gt;100,Model!F141&lt;0.02),44.390782,Model!F141)</f>
        <v>44.390782000000002</v>
      </c>
      <c r="O135" s="13">
        <f>IF(OR(Model!G141&gt;6,Model!G141&lt;0.02),1.74888827,Model!G141)</f>
        <v>1.7488882699999999</v>
      </c>
      <c r="P135" s="13">
        <f>IF(OR(Model!H141&gt;0.6,Model!H141&lt;0.02),0.3561162,Model!H141)</f>
        <v>0.35611619999999999</v>
      </c>
      <c r="Q135" s="13">
        <f>IF(OR(Model!I141&gt;80,Model!I141&lt;0.02),39.55,Model!I141)</f>
        <v>39.549999999999997</v>
      </c>
      <c r="R135" s="13">
        <f>IF(OR(Model!J141&gt;80,Model!J141&lt;0.02),39.55,Model!J141)</f>
        <v>39.549999999999997</v>
      </c>
      <c r="S135" s="13">
        <f>IF(OR(Model!K141&gt;120,Model!K141&lt;0.02),63.9,Model!K141)</f>
        <v>63.9</v>
      </c>
      <c r="T135" s="13">
        <f>IF(OR(Model!L141&gt;11,Model!L141&lt;0.02),6.4719718,Model!L141)</f>
        <v>6.4719718000000004</v>
      </c>
      <c r="U135" s="13">
        <f t="shared" si="1"/>
        <v>0.94885144831249479</v>
      </c>
      <c r="V135" t="b">
        <f>IF(Model!B141&gt;0,'Calulations '!J135-U135)</f>
        <v>0</v>
      </c>
    </row>
    <row r="136" spans="10:22" x14ac:dyDescent="0.3">
      <c r="J136" s="13">
        <f>IF(OR(Model!B142&gt;7,Model!B142&lt;0.5),3.433,Model!B142)</f>
        <v>3.4329999999999998</v>
      </c>
      <c r="K136" s="13">
        <f>IF(OR(Model!C142&gt;0.4,Model!C142&lt;0.05),0.2550503,Model!C142)</f>
        <v>0.25505030000000001</v>
      </c>
      <c r="L136" s="13">
        <f>IF(OR(Model!D142&gt;5,Model!D142&lt;0.05),2.2251955,Model!D142)</f>
        <v>2.2251954999999999</v>
      </c>
      <c r="M136" s="13">
        <f>IF(OR(Model!E142&gt;3800,Model!E142&lt;0.02),1979.0503,Model!E142)</f>
        <v>1979.0503000000001</v>
      </c>
      <c r="N136" s="13">
        <f>IF(OR(Model!F142&gt;100,Model!F142&lt;0.02),44.390782,Model!F142)</f>
        <v>44.390782000000002</v>
      </c>
      <c r="O136" s="13">
        <f>IF(OR(Model!G142&gt;6,Model!G142&lt;0.02),1.74888827,Model!G142)</f>
        <v>1.7488882699999999</v>
      </c>
      <c r="P136" s="13">
        <f>IF(OR(Model!H142&gt;0.6,Model!H142&lt;0.02),0.3561162,Model!H142)</f>
        <v>0.35611619999999999</v>
      </c>
      <c r="Q136" s="13">
        <f>IF(OR(Model!I142&gt;80,Model!I142&lt;0.02),39.55,Model!I142)</f>
        <v>39.549999999999997</v>
      </c>
      <c r="R136" s="13">
        <f>IF(OR(Model!J142&gt;80,Model!J142&lt;0.02),39.55,Model!J142)</f>
        <v>39.549999999999997</v>
      </c>
      <c r="S136" s="13">
        <f>IF(OR(Model!K142&gt;120,Model!K142&lt;0.02),63.9,Model!K142)</f>
        <v>63.9</v>
      </c>
      <c r="T136" s="13">
        <f>IF(OR(Model!L142&gt;11,Model!L142&lt;0.02),6.4719718,Model!L142)</f>
        <v>6.4719718000000004</v>
      </c>
      <c r="U136" s="13">
        <f t="shared" si="1"/>
        <v>0.94885144831249479</v>
      </c>
      <c r="V136" t="b">
        <f>IF(Model!B142&gt;0,'Calulations '!J136-U136)</f>
        <v>0</v>
      </c>
    </row>
    <row r="137" spans="10:22" x14ac:dyDescent="0.3">
      <c r="J137" s="13">
        <f>IF(OR(Model!B143&gt;7,Model!B143&lt;0.5),3.433,Model!B143)</f>
        <v>3.4329999999999998</v>
      </c>
      <c r="K137" s="13">
        <f>IF(OR(Model!C143&gt;0.4,Model!C143&lt;0.05),0.2550503,Model!C143)</f>
        <v>0.25505030000000001</v>
      </c>
      <c r="L137" s="13">
        <f>IF(OR(Model!D143&gt;5,Model!D143&lt;0.05),2.2251955,Model!D143)</f>
        <v>2.2251954999999999</v>
      </c>
      <c r="M137" s="13">
        <f>IF(OR(Model!E143&gt;3800,Model!E143&lt;0.02),1979.0503,Model!E143)</f>
        <v>1979.0503000000001</v>
      </c>
      <c r="N137" s="13">
        <f>IF(OR(Model!F143&gt;100,Model!F143&lt;0.02),44.390782,Model!F143)</f>
        <v>44.390782000000002</v>
      </c>
      <c r="O137" s="13">
        <f>IF(OR(Model!G143&gt;6,Model!G143&lt;0.02),1.74888827,Model!G143)</f>
        <v>1.7488882699999999</v>
      </c>
      <c r="P137" s="13">
        <f>IF(OR(Model!H143&gt;0.6,Model!H143&lt;0.02),0.3561162,Model!H143)</f>
        <v>0.35611619999999999</v>
      </c>
      <c r="Q137" s="13">
        <f>IF(OR(Model!I143&gt;80,Model!I143&lt;0.02),39.55,Model!I143)</f>
        <v>39.549999999999997</v>
      </c>
      <c r="R137" s="13">
        <f>IF(OR(Model!J143&gt;80,Model!J143&lt;0.02),39.55,Model!J143)</f>
        <v>39.549999999999997</v>
      </c>
      <c r="S137" s="13">
        <f>IF(OR(Model!K143&gt;120,Model!K143&lt;0.02),63.9,Model!K143)</f>
        <v>63.9</v>
      </c>
      <c r="T137" s="13">
        <f>IF(OR(Model!L143&gt;11,Model!L143&lt;0.02),6.4719718,Model!L143)</f>
        <v>6.4719718000000004</v>
      </c>
      <c r="U137" s="13">
        <f t="shared" si="1"/>
        <v>0.94885144831249479</v>
      </c>
      <c r="V137" t="b">
        <f>IF(Model!B143&gt;0,'Calulations '!J137-U137)</f>
        <v>0</v>
      </c>
    </row>
    <row r="138" spans="10:22" x14ac:dyDescent="0.3">
      <c r="J138" s="13">
        <f>IF(OR(Model!B144&gt;7,Model!B144&lt;0.5),3.433,Model!B144)</f>
        <v>3.4329999999999998</v>
      </c>
      <c r="K138" s="13">
        <f>IF(OR(Model!C144&gt;0.4,Model!C144&lt;0.05),0.2550503,Model!C144)</f>
        <v>0.25505030000000001</v>
      </c>
      <c r="L138" s="13">
        <f>IF(OR(Model!D144&gt;5,Model!D144&lt;0.05),2.2251955,Model!D144)</f>
        <v>2.2251954999999999</v>
      </c>
      <c r="M138" s="13">
        <f>IF(OR(Model!E144&gt;3800,Model!E144&lt;0.02),1979.0503,Model!E144)</f>
        <v>1979.0503000000001</v>
      </c>
      <c r="N138" s="13">
        <f>IF(OR(Model!F144&gt;100,Model!F144&lt;0.02),44.390782,Model!F144)</f>
        <v>44.390782000000002</v>
      </c>
      <c r="O138" s="13">
        <f>IF(OR(Model!G144&gt;6,Model!G144&lt;0.02),1.74888827,Model!G144)</f>
        <v>1.7488882699999999</v>
      </c>
      <c r="P138" s="13">
        <f>IF(OR(Model!H144&gt;0.6,Model!H144&lt;0.02),0.3561162,Model!H144)</f>
        <v>0.35611619999999999</v>
      </c>
      <c r="Q138" s="13">
        <f>IF(OR(Model!I144&gt;80,Model!I144&lt;0.02),39.55,Model!I144)</f>
        <v>39.549999999999997</v>
      </c>
      <c r="R138" s="13">
        <f>IF(OR(Model!J144&gt;80,Model!J144&lt;0.02),39.55,Model!J144)</f>
        <v>39.549999999999997</v>
      </c>
      <c r="S138" s="13">
        <f>IF(OR(Model!K144&gt;120,Model!K144&lt;0.02),63.9,Model!K144)</f>
        <v>63.9</v>
      </c>
      <c r="T138" s="13">
        <f>IF(OR(Model!L144&gt;11,Model!L144&lt;0.02),6.4719718,Model!L144)</f>
        <v>6.4719718000000004</v>
      </c>
      <c r="U138" s="13">
        <f t="shared" si="1"/>
        <v>0.94885144831249479</v>
      </c>
      <c r="V138" t="b">
        <f>IF(Model!B144&gt;0,'Calulations '!J138-U138)</f>
        <v>0</v>
      </c>
    </row>
    <row r="139" spans="10:22" x14ac:dyDescent="0.3">
      <c r="J139" s="13">
        <f>IF(OR(Model!B145&gt;7,Model!B145&lt;0.5),3.433,Model!B145)</f>
        <v>3.4329999999999998</v>
      </c>
      <c r="K139" s="13">
        <f>IF(OR(Model!C145&gt;0.4,Model!C145&lt;0.05),0.2550503,Model!C145)</f>
        <v>0.25505030000000001</v>
      </c>
      <c r="L139" s="13">
        <f>IF(OR(Model!D145&gt;5,Model!D145&lt;0.05),2.2251955,Model!D145)</f>
        <v>2.2251954999999999</v>
      </c>
      <c r="M139" s="13">
        <f>IF(OR(Model!E145&gt;3800,Model!E145&lt;0.02),1979.0503,Model!E145)</f>
        <v>1979.0503000000001</v>
      </c>
      <c r="N139" s="13">
        <f>IF(OR(Model!F145&gt;100,Model!F145&lt;0.02),44.390782,Model!F145)</f>
        <v>44.390782000000002</v>
      </c>
      <c r="O139" s="13">
        <f>IF(OR(Model!G145&gt;6,Model!G145&lt;0.02),1.74888827,Model!G145)</f>
        <v>1.7488882699999999</v>
      </c>
      <c r="P139" s="13">
        <f>IF(OR(Model!H145&gt;0.6,Model!H145&lt;0.02),0.3561162,Model!H145)</f>
        <v>0.35611619999999999</v>
      </c>
      <c r="Q139" s="13">
        <f>IF(OR(Model!I145&gt;80,Model!I145&lt;0.02),39.55,Model!I145)</f>
        <v>39.549999999999997</v>
      </c>
      <c r="R139" s="13">
        <f>IF(OR(Model!J145&gt;80,Model!J145&lt;0.02),39.55,Model!J145)</f>
        <v>39.549999999999997</v>
      </c>
      <c r="S139" s="13">
        <f>IF(OR(Model!K145&gt;120,Model!K145&lt;0.02),63.9,Model!K145)</f>
        <v>63.9</v>
      </c>
      <c r="T139" s="13">
        <f>IF(OR(Model!L145&gt;11,Model!L145&lt;0.02),6.4719718,Model!L145)</f>
        <v>6.4719718000000004</v>
      </c>
      <c r="U139" s="13">
        <f t="shared" si="1"/>
        <v>0.94885144831249479</v>
      </c>
      <c r="V139" t="b">
        <f>IF(Model!B145&gt;0,'Calulations '!J139-U139)</f>
        <v>0</v>
      </c>
    </row>
    <row r="140" spans="10:22" x14ac:dyDescent="0.3">
      <c r="J140" s="13">
        <f>IF(OR(Model!B146&gt;7,Model!B146&lt;0.5),3.433,Model!B146)</f>
        <v>3.4329999999999998</v>
      </c>
      <c r="K140" s="13">
        <f>IF(OR(Model!C146&gt;0.4,Model!C146&lt;0.05),0.2550503,Model!C146)</f>
        <v>0.25505030000000001</v>
      </c>
      <c r="L140" s="13">
        <f>IF(OR(Model!D146&gt;5,Model!D146&lt;0.05),2.2251955,Model!D146)</f>
        <v>2.2251954999999999</v>
      </c>
      <c r="M140" s="13">
        <f>IF(OR(Model!E146&gt;3800,Model!E146&lt;0.02),1979.0503,Model!E146)</f>
        <v>1979.0503000000001</v>
      </c>
      <c r="N140" s="13">
        <f>IF(OR(Model!F146&gt;100,Model!F146&lt;0.02),44.390782,Model!F146)</f>
        <v>44.390782000000002</v>
      </c>
      <c r="O140" s="13">
        <f>IF(OR(Model!G146&gt;6,Model!G146&lt;0.02),1.74888827,Model!G146)</f>
        <v>1.7488882699999999</v>
      </c>
      <c r="P140" s="13">
        <f>IF(OR(Model!H146&gt;0.6,Model!H146&lt;0.02),0.3561162,Model!H146)</f>
        <v>0.35611619999999999</v>
      </c>
      <c r="Q140" s="13">
        <f>IF(OR(Model!I146&gt;80,Model!I146&lt;0.02),39.55,Model!I146)</f>
        <v>39.549999999999997</v>
      </c>
      <c r="R140" s="13">
        <f>IF(OR(Model!J146&gt;80,Model!J146&lt;0.02),39.55,Model!J146)</f>
        <v>39.549999999999997</v>
      </c>
      <c r="S140" s="13">
        <f>IF(OR(Model!K146&gt;120,Model!K146&lt;0.02),63.9,Model!K146)</f>
        <v>63.9</v>
      </c>
      <c r="T140" s="13">
        <f>IF(OR(Model!L146&gt;11,Model!L146&lt;0.02),6.4719718,Model!L146)</f>
        <v>6.4719718000000004</v>
      </c>
      <c r="U140" s="13">
        <f t="shared" ref="U140:U203" si="2">IF($A$10="NF",($B$83+$B$84*K140+$B$85*M140+$B$86*N140+$B$87*R140+$B$88*T140+(L140/39.1)*$B$89+(O140/20.04)*$B$90+(P140/12.16)*$B$91+(K140-0.254695965417868)*(((O140/20.04)-0.0873483583285303)*-7.3498004038469)+(K140-0.254695965417868)*(((P140/12.16)-0.0293638848126801)*-102.292324166221)+$B$94*J140),0)</f>
        <v>0.94885144831249479</v>
      </c>
      <c r="V140" t="b">
        <f>IF(Model!B146&gt;0,'Calulations '!J140-U140)</f>
        <v>0</v>
      </c>
    </row>
    <row r="141" spans="10:22" x14ac:dyDescent="0.3">
      <c r="J141" s="13">
        <f>IF(OR(Model!B147&gt;7,Model!B147&lt;0.5),3.433,Model!B147)</f>
        <v>3.4329999999999998</v>
      </c>
      <c r="K141" s="13">
        <f>IF(OR(Model!C147&gt;0.4,Model!C147&lt;0.05),0.2550503,Model!C147)</f>
        <v>0.25505030000000001</v>
      </c>
      <c r="L141" s="13">
        <f>IF(OR(Model!D147&gt;5,Model!D147&lt;0.05),2.2251955,Model!D147)</f>
        <v>2.2251954999999999</v>
      </c>
      <c r="M141" s="13">
        <f>IF(OR(Model!E147&gt;3800,Model!E147&lt;0.02),1979.0503,Model!E147)</f>
        <v>1979.0503000000001</v>
      </c>
      <c r="N141" s="13">
        <f>IF(OR(Model!F147&gt;100,Model!F147&lt;0.02),44.390782,Model!F147)</f>
        <v>44.390782000000002</v>
      </c>
      <c r="O141" s="13">
        <f>IF(OR(Model!G147&gt;6,Model!G147&lt;0.02),1.74888827,Model!G147)</f>
        <v>1.7488882699999999</v>
      </c>
      <c r="P141" s="13">
        <f>IF(OR(Model!H147&gt;0.6,Model!H147&lt;0.02),0.3561162,Model!H147)</f>
        <v>0.35611619999999999</v>
      </c>
      <c r="Q141" s="13">
        <f>IF(OR(Model!I147&gt;80,Model!I147&lt;0.02),39.55,Model!I147)</f>
        <v>39.549999999999997</v>
      </c>
      <c r="R141" s="13">
        <f>IF(OR(Model!J147&gt;80,Model!J147&lt;0.02),39.55,Model!J147)</f>
        <v>39.549999999999997</v>
      </c>
      <c r="S141" s="13">
        <f>IF(OR(Model!K147&gt;120,Model!K147&lt;0.02),63.9,Model!K147)</f>
        <v>63.9</v>
      </c>
      <c r="T141" s="13">
        <f>IF(OR(Model!L147&gt;11,Model!L147&lt;0.02),6.4719718,Model!L147)</f>
        <v>6.4719718000000004</v>
      </c>
      <c r="U141" s="13">
        <f t="shared" si="2"/>
        <v>0.94885144831249479</v>
      </c>
      <c r="V141" t="b">
        <f>IF(Model!B147&gt;0,'Calulations '!J141-U141)</f>
        <v>0</v>
      </c>
    </row>
    <row r="142" spans="10:22" x14ac:dyDescent="0.3">
      <c r="J142" s="13">
        <f>IF(OR(Model!B148&gt;7,Model!B148&lt;0.5),3.433,Model!B148)</f>
        <v>3.4329999999999998</v>
      </c>
      <c r="K142" s="13">
        <f>IF(OR(Model!C148&gt;0.4,Model!C148&lt;0.05),0.2550503,Model!C148)</f>
        <v>0.25505030000000001</v>
      </c>
      <c r="L142" s="13">
        <f>IF(OR(Model!D148&gt;5,Model!D148&lt;0.05),2.2251955,Model!D148)</f>
        <v>2.2251954999999999</v>
      </c>
      <c r="M142" s="13">
        <f>IF(OR(Model!E148&gt;3800,Model!E148&lt;0.02),1979.0503,Model!E148)</f>
        <v>1979.0503000000001</v>
      </c>
      <c r="N142" s="13">
        <f>IF(OR(Model!F148&gt;100,Model!F148&lt;0.02),44.390782,Model!F148)</f>
        <v>44.390782000000002</v>
      </c>
      <c r="O142" s="13">
        <f>IF(OR(Model!G148&gt;6,Model!G148&lt;0.02),1.74888827,Model!G148)</f>
        <v>1.7488882699999999</v>
      </c>
      <c r="P142" s="13">
        <f>IF(OR(Model!H148&gt;0.6,Model!H148&lt;0.02),0.3561162,Model!H148)</f>
        <v>0.35611619999999999</v>
      </c>
      <c r="Q142" s="13">
        <f>IF(OR(Model!I148&gt;80,Model!I148&lt;0.02),39.55,Model!I148)</f>
        <v>39.549999999999997</v>
      </c>
      <c r="R142" s="13">
        <f>IF(OR(Model!J148&gt;80,Model!J148&lt;0.02),39.55,Model!J148)</f>
        <v>39.549999999999997</v>
      </c>
      <c r="S142" s="13">
        <f>IF(OR(Model!K148&gt;120,Model!K148&lt;0.02),63.9,Model!K148)</f>
        <v>63.9</v>
      </c>
      <c r="T142" s="13">
        <f>IF(OR(Model!L148&gt;11,Model!L148&lt;0.02),6.4719718,Model!L148)</f>
        <v>6.4719718000000004</v>
      </c>
      <c r="U142" s="13">
        <f t="shared" si="2"/>
        <v>0.94885144831249479</v>
      </c>
      <c r="V142" t="b">
        <f>IF(Model!B148&gt;0,'Calulations '!J142-U142)</f>
        <v>0</v>
      </c>
    </row>
    <row r="143" spans="10:22" x14ac:dyDescent="0.3">
      <c r="J143" s="13">
        <f>IF(OR(Model!B149&gt;7,Model!B149&lt;0.5),3.433,Model!B149)</f>
        <v>3.4329999999999998</v>
      </c>
      <c r="K143" s="13">
        <f>IF(OR(Model!C149&gt;0.4,Model!C149&lt;0.05),0.2550503,Model!C149)</f>
        <v>0.25505030000000001</v>
      </c>
      <c r="L143" s="13">
        <f>IF(OR(Model!D149&gt;5,Model!D149&lt;0.05),2.2251955,Model!D149)</f>
        <v>2.2251954999999999</v>
      </c>
      <c r="M143" s="13">
        <f>IF(OR(Model!E149&gt;3800,Model!E149&lt;0.02),1979.0503,Model!E149)</f>
        <v>1979.0503000000001</v>
      </c>
      <c r="N143" s="13">
        <f>IF(OR(Model!F149&gt;100,Model!F149&lt;0.02),44.390782,Model!F149)</f>
        <v>44.390782000000002</v>
      </c>
      <c r="O143" s="13">
        <f>IF(OR(Model!G149&gt;6,Model!G149&lt;0.02),1.74888827,Model!G149)</f>
        <v>1.7488882699999999</v>
      </c>
      <c r="P143" s="13">
        <f>IF(OR(Model!H149&gt;0.6,Model!H149&lt;0.02),0.3561162,Model!H149)</f>
        <v>0.35611619999999999</v>
      </c>
      <c r="Q143" s="13">
        <f>IF(OR(Model!I149&gt;80,Model!I149&lt;0.02),39.55,Model!I149)</f>
        <v>39.549999999999997</v>
      </c>
      <c r="R143" s="13">
        <f>IF(OR(Model!J149&gt;80,Model!J149&lt;0.02),39.55,Model!J149)</f>
        <v>39.549999999999997</v>
      </c>
      <c r="S143" s="13">
        <f>IF(OR(Model!K149&gt;120,Model!K149&lt;0.02),63.9,Model!K149)</f>
        <v>63.9</v>
      </c>
      <c r="T143" s="13">
        <f>IF(OR(Model!L149&gt;11,Model!L149&lt;0.02),6.4719718,Model!L149)</f>
        <v>6.4719718000000004</v>
      </c>
      <c r="U143" s="13">
        <f t="shared" si="2"/>
        <v>0.94885144831249479</v>
      </c>
      <c r="V143" t="b">
        <f>IF(Model!B149&gt;0,'Calulations '!J143-U143)</f>
        <v>0</v>
      </c>
    </row>
    <row r="144" spans="10:22" x14ac:dyDescent="0.3">
      <c r="J144" s="13">
        <f>IF(OR(Model!B150&gt;7,Model!B150&lt;0.5),3.433,Model!B150)</f>
        <v>3.4329999999999998</v>
      </c>
      <c r="K144" s="13">
        <f>IF(OR(Model!C150&gt;0.4,Model!C150&lt;0.05),0.2550503,Model!C150)</f>
        <v>0.25505030000000001</v>
      </c>
      <c r="L144" s="13">
        <f>IF(OR(Model!D150&gt;5,Model!D150&lt;0.05),2.2251955,Model!D150)</f>
        <v>2.2251954999999999</v>
      </c>
      <c r="M144" s="13">
        <f>IF(OR(Model!E150&gt;3800,Model!E150&lt;0.02),1979.0503,Model!E150)</f>
        <v>1979.0503000000001</v>
      </c>
      <c r="N144" s="13">
        <f>IF(OR(Model!F150&gt;100,Model!F150&lt;0.02),44.390782,Model!F150)</f>
        <v>44.390782000000002</v>
      </c>
      <c r="O144" s="13">
        <f>IF(OR(Model!G150&gt;6,Model!G150&lt;0.02),1.74888827,Model!G150)</f>
        <v>1.7488882699999999</v>
      </c>
      <c r="P144" s="13">
        <f>IF(OR(Model!H150&gt;0.6,Model!H150&lt;0.02),0.3561162,Model!H150)</f>
        <v>0.35611619999999999</v>
      </c>
      <c r="Q144" s="13">
        <f>IF(OR(Model!I150&gt;80,Model!I150&lt;0.02),39.55,Model!I150)</f>
        <v>39.549999999999997</v>
      </c>
      <c r="R144" s="13">
        <f>IF(OR(Model!J150&gt;80,Model!J150&lt;0.02),39.55,Model!J150)</f>
        <v>39.549999999999997</v>
      </c>
      <c r="S144" s="13">
        <f>IF(OR(Model!K150&gt;120,Model!K150&lt;0.02),63.9,Model!K150)</f>
        <v>63.9</v>
      </c>
      <c r="T144" s="13">
        <f>IF(OR(Model!L150&gt;11,Model!L150&lt;0.02),6.4719718,Model!L150)</f>
        <v>6.4719718000000004</v>
      </c>
      <c r="U144" s="13">
        <f t="shared" si="2"/>
        <v>0.94885144831249479</v>
      </c>
      <c r="V144" t="b">
        <f>IF(Model!B150&gt;0,'Calulations '!J144-U144)</f>
        <v>0</v>
      </c>
    </row>
    <row r="145" spans="10:22" x14ac:dyDescent="0.3">
      <c r="J145" s="13">
        <f>IF(OR(Model!B151&gt;7,Model!B151&lt;0.5),3.433,Model!B151)</f>
        <v>3.4329999999999998</v>
      </c>
      <c r="K145" s="13">
        <f>IF(OR(Model!C151&gt;0.4,Model!C151&lt;0.05),0.2550503,Model!C151)</f>
        <v>0.25505030000000001</v>
      </c>
      <c r="L145" s="13">
        <f>IF(OR(Model!D151&gt;5,Model!D151&lt;0.05),2.2251955,Model!D151)</f>
        <v>2.2251954999999999</v>
      </c>
      <c r="M145" s="13">
        <f>IF(OR(Model!E151&gt;3800,Model!E151&lt;0.02),1979.0503,Model!E151)</f>
        <v>1979.0503000000001</v>
      </c>
      <c r="N145" s="13">
        <f>IF(OR(Model!F151&gt;100,Model!F151&lt;0.02),44.390782,Model!F151)</f>
        <v>44.390782000000002</v>
      </c>
      <c r="O145" s="13">
        <f>IF(OR(Model!G151&gt;6,Model!G151&lt;0.02),1.74888827,Model!G151)</f>
        <v>1.7488882699999999</v>
      </c>
      <c r="P145" s="13">
        <f>IF(OR(Model!H151&gt;0.6,Model!H151&lt;0.02),0.3561162,Model!H151)</f>
        <v>0.35611619999999999</v>
      </c>
      <c r="Q145" s="13">
        <f>IF(OR(Model!I151&gt;80,Model!I151&lt;0.02),39.55,Model!I151)</f>
        <v>39.549999999999997</v>
      </c>
      <c r="R145" s="13">
        <f>IF(OR(Model!J151&gt;80,Model!J151&lt;0.02),39.55,Model!J151)</f>
        <v>39.549999999999997</v>
      </c>
      <c r="S145" s="13">
        <f>IF(OR(Model!K151&gt;120,Model!K151&lt;0.02),63.9,Model!K151)</f>
        <v>63.9</v>
      </c>
      <c r="T145" s="13">
        <f>IF(OR(Model!L151&gt;11,Model!L151&lt;0.02),6.4719718,Model!L151)</f>
        <v>6.4719718000000004</v>
      </c>
      <c r="U145" s="13">
        <f t="shared" si="2"/>
        <v>0.94885144831249479</v>
      </c>
      <c r="V145" t="b">
        <f>IF(Model!B151&gt;0,'Calulations '!J145-U145)</f>
        <v>0</v>
      </c>
    </row>
    <row r="146" spans="10:22" x14ac:dyDescent="0.3">
      <c r="J146" s="13">
        <f>IF(OR(Model!B152&gt;7,Model!B152&lt;0.5),3.433,Model!B152)</f>
        <v>3.4329999999999998</v>
      </c>
      <c r="K146" s="13">
        <f>IF(OR(Model!C152&gt;0.4,Model!C152&lt;0.05),0.2550503,Model!C152)</f>
        <v>0.25505030000000001</v>
      </c>
      <c r="L146" s="13">
        <f>IF(OR(Model!D152&gt;5,Model!D152&lt;0.05),2.2251955,Model!D152)</f>
        <v>2.2251954999999999</v>
      </c>
      <c r="M146" s="13">
        <f>IF(OR(Model!E152&gt;3800,Model!E152&lt;0.02),1979.0503,Model!E152)</f>
        <v>1979.0503000000001</v>
      </c>
      <c r="N146" s="13">
        <f>IF(OR(Model!F152&gt;100,Model!F152&lt;0.02),44.390782,Model!F152)</f>
        <v>44.390782000000002</v>
      </c>
      <c r="O146" s="13">
        <f>IF(OR(Model!G152&gt;6,Model!G152&lt;0.02),1.74888827,Model!G152)</f>
        <v>1.7488882699999999</v>
      </c>
      <c r="P146" s="13">
        <f>IF(OR(Model!H152&gt;0.6,Model!H152&lt;0.02),0.3561162,Model!H152)</f>
        <v>0.35611619999999999</v>
      </c>
      <c r="Q146" s="13">
        <f>IF(OR(Model!I152&gt;80,Model!I152&lt;0.02),39.55,Model!I152)</f>
        <v>39.549999999999997</v>
      </c>
      <c r="R146" s="13">
        <f>IF(OR(Model!J152&gt;80,Model!J152&lt;0.02),39.55,Model!J152)</f>
        <v>39.549999999999997</v>
      </c>
      <c r="S146" s="13">
        <f>IF(OR(Model!K152&gt;120,Model!K152&lt;0.02),63.9,Model!K152)</f>
        <v>63.9</v>
      </c>
      <c r="T146" s="13">
        <f>IF(OR(Model!L152&gt;11,Model!L152&lt;0.02),6.4719718,Model!L152)</f>
        <v>6.4719718000000004</v>
      </c>
      <c r="U146" s="13">
        <f t="shared" si="2"/>
        <v>0.94885144831249479</v>
      </c>
      <c r="V146" t="b">
        <f>IF(Model!B152&gt;0,'Calulations '!J146-U146)</f>
        <v>0</v>
      </c>
    </row>
    <row r="147" spans="10:22" x14ac:dyDescent="0.3">
      <c r="J147" s="13">
        <f>IF(OR(Model!B153&gt;7,Model!B153&lt;0.5),3.433,Model!B153)</f>
        <v>3.4329999999999998</v>
      </c>
      <c r="K147" s="13">
        <f>IF(OR(Model!C153&gt;0.4,Model!C153&lt;0.05),0.2550503,Model!C153)</f>
        <v>0.25505030000000001</v>
      </c>
      <c r="L147" s="13">
        <f>IF(OR(Model!D153&gt;5,Model!D153&lt;0.05),2.2251955,Model!D153)</f>
        <v>2.2251954999999999</v>
      </c>
      <c r="M147" s="13">
        <f>IF(OR(Model!E153&gt;3800,Model!E153&lt;0.02),1979.0503,Model!E153)</f>
        <v>1979.0503000000001</v>
      </c>
      <c r="N147" s="13">
        <f>IF(OR(Model!F153&gt;100,Model!F153&lt;0.02),44.390782,Model!F153)</f>
        <v>44.390782000000002</v>
      </c>
      <c r="O147" s="13">
        <f>IF(OR(Model!G153&gt;6,Model!G153&lt;0.02),1.74888827,Model!G153)</f>
        <v>1.7488882699999999</v>
      </c>
      <c r="P147" s="13">
        <f>IF(OR(Model!H153&gt;0.6,Model!H153&lt;0.02),0.3561162,Model!H153)</f>
        <v>0.35611619999999999</v>
      </c>
      <c r="Q147" s="13">
        <f>IF(OR(Model!I153&gt;80,Model!I153&lt;0.02),39.55,Model!I153)</f>
        <v>39.549999999999997</v>
      </c>
      <c r="R147" s="13">
        <f>IF(OR(Model!J153&gt;80,Model!J153&lt;0.02),39.55,Model!J153)</f>
        <v>39.549999999999997</v>
      </c>
      <c r="S147" s="13">
        <f>IF(OR(Model!K153&gt;120,Model!K153&lt;0.02),63.9,Model!K153)</f>
        <v>63.9</v>
      </c>
      <c r="T147" s="13">
        <f>IF(OR(Model!L153&gt;11,Model!L153&lt;0.02),6.4719718,Model!L153)</f>
        <v>6.4719718000000004</v>
      </c>
      <c r="U147" s="13">
        <f t="shared" si="2"/>
        <v>0.94885144831249479</v>
      </c>
      <c r="V147" t="b">
        <f>IF(Model!B153&gt;0,'Calulations '!J147-U147)</f>
        <v>0</v>
      </c>
    </row>
    <row r="148" spans="10:22" x14ac:dyDescent="0.3">
      <c r="J148" s="13">
        <f>IF(OR(Model!B154&gt;7,Model!B154&lt;0.5),3.433,Model!B154)</f>
        <v>3.4329999999999998</v>
      </c>
      <c r="K148" s="13">
        <f>IF(OR(Model!C154&gt;0.4,Model!C154&lt;0.05),0.2550503,Model!C154)</f>
        <v>0.25505030000000001</v>
      </c>
      <c r="L148" s="13">
        <f>IF(OR(Model!D154&gt;5,Model!D154&lt;0.05),2.2251955,Model!D154)</f>
        <v>2.2251954999999999</v>
      </c>
      <c r="M148" s="13">
        <f>IF(OR(Model!E154&gt;3800,Model!E154&lt;0.02),1979.0503,Model!E154)</f>
        <v>1979.0503000000001</v>
      </c>
      <c r="N148" s="13">
        <f>IF(OR(Model!F154&gt;100,Model!F154&lt;0.02),44.390782,Model!F154)</f>
        <v>44.390782000000002</v>
      </c>
      <c r="O148" s="13">
        <f>IF(OR(Model!G154&gt;6,Model!G154&lt;0.02),1.74888827,Model!G154)</f>
        <v>1.7488882699999999</v>
      </c>
      <c r="P148" s="13">
        <f>IF(OR(Model!H154&gt;0.6,Model!H154&lt;0.02),0.3561162,Model!H154)</f>
        <v>0.35611619999999999</v>
      </c>
      <c r="Q148" s="13">
        <f>IF(OR(Model!I154&gt;80,Model!I154&lt;0.02),39.55,Model!I154)</f>
        <v>39.549999999999997</v>
      </c>
      <c r="R148" s="13">
        <f>IF(OR(Model!J154&gt;80,Model!J154&lt;0.02),39.55,Model!J154)</f>
        <v>39.549999999999997</v>
      </c>
      <c r="S148" s="13">
        <f>IF(OR(Model!K154&gt;120,Model!K154&lt;0.02),63.9,Model!K154)</f>
        <v>63.9</v>
      </c>
      <c r="T148" s="13">
        <f>IF(OR(Model!L154&gt;11,Model!L154&lt;0.02),6.4719718,Model!L154)</f>
        <v>6.4719718000000004</v>
      </c>
      <c r="U148" s="13">
        <f t="shared" si="2"/>
        <v>0.94885144831249479</v>
      </c>
      <c r="V148" t="b">
        <f>IF(Model!B154&gt;0,'Calulations '!J148-U148)</f>
        <v>0</v>
      </c>
    </row>
    <row r="149" spans="10:22" x14ac:dyDescent="0.3">
      <c r="J149" s="13">
        <f>IF(OR(Model!B155&gt;7,Model!B155&lt;0.5),3.433,Model!B155)</f>
        <v>3.4329999999999998</v>
      </c>
      <c r="K149" s="13">
        <f>IF(OR(Model!C155&gt;0.4,Model!C155&lt;0.05),0.2550503,Model!C155)</f>
        <v>0.25505030000000001</v>
      </c>
      <c r="L149" s="13">
        <f>IF(OR(Model!D155&gt;5,Model!D155&lt;0.05),2.2251955,Model!D155)</f>
        <v>2.2251954999999999</v>
      </c>
      <c r="M149" s="13">
        <f>IF(OR(Model!E155&gt;3800,Model!E155&lt;0.02),1979.0503,Model!E155)</f>
        <v>1979.0503000000001</v>
      </c>
      <c r="N149" s="13">
        <f>IF(OR(Model!F155&gt;100,Model!F155&lt;0.02),44.390782,Model!F155)</f>
        <v>44.390782000000002</v>
      </c>
      <c r="O149" s="13">
        <f>IF(OR(Model!G155&gt;6,Model!G155&lt;0.02),1.74888827,Model!G155)</f>
        <v>1.7488882699999999</v>
      </c>
      <c r="P149" s="13">
        <f>IF(OR(Model!H155&gt;0.6,Model!H155&lt;0.02),0.3561162,Model!H155)</f>
        <v>0.35611619999999999</v>
      </c>
      <c r="Q149" s="13">
        <f>IF(OR(Model!I155&gt;80,Model!I155&lt;0.02),39.55,Model!I155)</f>
        <v>39.549999999999997</v>
      </c>
      <c r="R149" s="13">
        <f>IF(OR(Model!J155&gt;80,Model!J155&lt;0.02),39.55,Model!J155)</f>
        <v>39.549999999999997</v>
      </c>
      <c r="S149" s="13">
        <f>IF(OR(Model!K155&gt;120,Model!K155&lt;0.02),63.9,Model!K155)</f>
        <v>63.9</v>
      </c>
      <c r="T149" s="13">
        <f>IF(OR(Model!L155&gt;11,Model!L155&lt;0.02),6.4719718,Model!L155)</f>
        <v>6.4719718000000004</v>
      </c>
      <c r="U149" s="13">
        <f t="shared" si="2"/>
        <v>0.94885144831249479</v>
      </c>
      <c r="V149" t="b">
        <f>IF(Model!B155&gt;0,'Calulations '!J149-U149)</f>
        <v>0</v>
      </c>
    </row>
    <row r="150" spans="10:22" x14ac:dyDescent="0.3">
      <c r="J150" s="13">
        <f>IF(OR(Model!B156&gt;7,Model!B156&lt;0.5),3.433,Model!B156)</f>
        <v>3.4329999999999998</v>
      </c>
      <c r="K150" s="13">
        <f>IF(OR(Model!C156&gt;0.4,Model!C156&lt;0.05),0.2550503,Model!C156)</f>
        <v>0.25505030000000001</v>
      </c>
      <c r="L150" s="13">
        <f>IF(OR(Model!D156&gt;5,Model!D156&lt;0.05),2.2251955,Model!D156)</f>
        <v>2.2251954999999999</v>
      </c>
      <c r="M150" s="13">
        <f>IF(OR(Model!E156&gt;3800,Model!E156&lt;0.02),1979.0503,Model!E156)</f>
        <v>1979.0503000000001</v>
      </c>
      <c r="N150" s="13">
        <f>IF(OR(Model!F156&gt;100,Model!F156&lt;0.02),44.390782,Model!F156)</f>
        <v>44.390782000000002</v>
      </c>
      <c r="O150" s="13">
        <f>IF(OR(Model!G156&gt;6,Model!G156&lt;0.02),1.74888827,Model!G156)</f>
        <v>1.7488882699999999</v>
      </c>
      <c r="P150" s="13">
        <f>IF(OR(Model!H156&gt;0.6,Model!H156&lt;0.02),0.3561162,Model!H156)</f>
        <v>0.35611619999999999</v>
      </c>
      <c r="Q150" s="13">
        <f>IF(OR(Model!I156&gt;80,Model!I156&lt;0.02),39.55,Model!I156)</f>
        <v>39.549999999999997</v>
      </c>
      <c r="R150" s="13">
        <f>IF(OR(Model!J156&gt;80,Model!J156&lt;0.02),39.55,Model!J156)</f>
        <v>39.549999999999997</v>
      </c>
      <c r="S150" s="13">
        <f>IF(OR(Model!K156&gt;120,Model!K156&lt;0.02),63.9,Model!K156)</f>
        <v>63.9</v>
      </c>
      <c r="T150" s="13">
        <f>IF(OR(Model!L156&gt;11,Model!L156&lt;0.02),6.4719718,Model!L156)</f>
        <v>6.4719718000000004</v>
      </c>
      <c r="U150" s="13">
        <f t="shared" si="2"/>
        <v>0.94885144831249479</v>
      </c>
      <c r="V150" t="b">
        <f>IF(Model!B156&gt;0,'Calulations '!J150-U150)</f>
        <v>0</v>
      </c>
    </row>
    <row r="151" spans="10:22" x14ac:dyDescent="0.3">
      <c r="J151" s="13">
        <f>IF(OR(Model!B157&gt;7,Model!B157&lt;0.5),3.433,Model!B157)</f>
        <v>3.4329999999999998</v>
      </c>
      <c r="K151" s="13">
        <f>IF(OR(Model!C157&gt;0.4,Model!C157&lt;0.05),0.2550503,Model!C157)</f>
        <v>0.25505030000000001</v>
      </c>
      <c r="L151" s="13">
        <f>IF(OR(Model!D157&gt;5,Model!D157&lt;0.05),2.2251955,Model!D157)</f>
        <v>2.2251954999999999</v>
      </c>
      <c r="M151" s="13">
        <f>IF(OR(Model!E157&gt;3800,Model!E157&lt;0.02),1979.0503,Model!E157)</f>
        <v>1979.0503000000001</v>
      </c>
      <c r="N151" s="13">
        <f>IF(OR(Model!F157&gt;100,Model!F157&lt;0.02),44.390782,Model!F157)</f>
        <v>44.390782000000002</v>
      </c>
      <c r="O151" s="13">
        <f>IF(OR(Model!G157&gt;6,Model!G157&lt;0.02),1.74888827,Model!G157)</f>
        <v>1.7488882699999999</v>
      </c>
      <c r="P151" s="13">
        <f>IF(OR(Model!H157&gt;0.6,Model!H157&lt;0.02),0.3561162,Model!H157)</f>
        <v>0.35611619999999999</v>
      </c>
      <c r="Q151" s="13">
        <f>IF(OR(Model!I157&gt;80,Model!I157&lt;0.02),39.55,Model!I157)</f>
        <v>39.549999999999997</v>
      </c>
      <c r="R151" s="13">
        <f>IF(OR(Model!J157&gt;80,Model!J157&lt;0.02),39.55,Model!J157)</f>
        <v>39.549999999999997</v>
      </c>
      <c r="S151" s="13">
        <f>IF(OR(Model!K157&gt;120,Model!K157&lt;0.02),63.9,Model!K157)</f>
        <v>63.9</v>
      </c>
      <c r="T151" s="13">
        <f>IF(OR(Model!L157&gt;11,Model!L157&lt;0.02),6.4719718,Model!L157)</f>
        <v>6.4719718000000004</v>
      </c>
      <c r="U151" s="13">
        <f t="shared" si="2"/>
        <v>0.94885144831249479</v>
      </c>
      <c r="V151" t="b">
        <f>IF(Model!B157&gt;0,'Calulations '!J151-U151)</f>
        <v>0</v>
      </c>
    </row>
    <row r="152" spans="10:22" x14ac:dyDescent="0.3">
      <c r="J152" s="13">
        <f>IF(OR(Model!B158&gt;7,Model!B158&lt;0.5),3.433,Model!B158)</f>
        <v>3.4329999999999998</v>
      </c>
      <c r="K152" s="13">
        <f>IF(OR(Model!C158&gt;0.4,Model!C158&lt;0.05),0.2550503,Model!C158)</f>
        <v>0.25505030000000001</v>
      </c>
      <c r="L152" s="13">
        <f>IF(OR(Model!D158&gt;5,Model!D158&lt;0.05),2.2251955,Model!D158)</f>
        <v>2.2251954999999999</v>
      </c>
      <c r="M152" s="13">
        <f>IF(OR(Model!E158&gt;3800,Model!E158&lt;0.02),1979.0503,Model!E158)</f>
        <v>1979.0503000000001</v>
      </c>
      <c r="N152" s="13">
        <f>IF(OR(Model!F158&gt;100,Model!F158&lt;0.02),44.390782,Model!F158)</f>
        <v>44.390782000000002</v>
      </c>
      <c r="O152" s="13">
        <f>IF(OR(Model!G158&gt;6,Model!G158&lt;0.02),1.74888827,Model!G158)</f>
        <v>1.7488882699999999</v>
      </c>
      <c r="P152" s="13">
        <f>IF(OR(Model!H158&gt;0.6,Model!H158&lt;0.02),0.3561162,Model!H158)</f>
        <v>0.35611619999999999</v>
      </c>
      <c r="Q152" s="13">
        <f>IF(OR(Model!I158&gt;80,Model!I158&lt;0.02),39.55,Model!I158)</f>
        <v>39.549999999999997</v>
      </c>
      <c r="R152" s="13">
        <f>IF(OR(Model!J158&gt;80,Model!J158&lt;0.02),39.55,Model!J158)</f>
        <v>39.549999999999997</v>
      </c>
      <c r="S152" s="13">
        <f>IF(OR(Model!K158&gt;120,Model!K158&lt;0.02),63.9,Model!K158)</f>
        <v>63.9</v>
      </c>
      <c r="T152" s="13">
        <f>IF(OR(Model!L158&gt;11,Model!L158&lt;0.02),6.4719718,Model!L158)</f>
        <v>6.4719718000000004</v>
      </c>
      <c r="U152" s="13">
        <f t="shared" si="2"/>
        <v>0.94885144831249479</v>
      </c>
      <c r="V152" t="b">
        <f>IF(Model!B158&gt;0,'Calulations '!J152-U152)</f>
        <v>0</v>
      </c>
    </row>
    <row r="153" spans="10:22" x14ac:dyDescent="0.3">
      <c r="J153" s="13">
        <f>IF(OR(Model!B159&gt;7,Model!B159&lt;0.5),3.433,Model!B159)</f>
        <v>3.4329999999999998</v>
      </c>
      <c r="K153" s="13">
        <f>IF(OR(Model!C159&gt;0.4,Model!C159&lt;0.05),0.2550503,Model!C159)</f>
        <v>0.25505030000000001</v>
      </c>
      <c r="L153" s="13">
        <f>IF(OR(Model!D159&gt;5,Model!D159&lt;0.05),2.2251955,Model!D159)</f>
        <v>2.2251954999999999</v>
      </c>
      <c r="M153" s="13">
        <f>IF(OR(Model!E159&gt;3800,Model!E159&lt;0.02),1979.0503,Model!E159)</f>
        <v>1979.0503000000001</v>
      </c>
      <c r="N153" s="13">
        <f>IF(OR(Model!F159&gt;100,Model!F159&lt;0.02),44.390782,Model!F159)</f>
        <v>44.390782000000002</v>
      </c>
      <c r="O153" s="13">
        <f>IF(OR(Model!G159&gt;6,Model!G159&lt;0.02),1.74888827,Model!G159)</f>
        <v>1.7488882699999999</v>
      </c>
      <c r="P153" s="13">
        <f>IF(OR(Model!H159&gt;0.6,Model!H159&lt;0.02),0.3561162,Model!H159)</f>
        <v>0.35611619999999999</v>
      </c>
      <c r="Q153" s="13">
        <f>IF(OR(Model!I159&gt;80,Model!I159&lt;0.02),39.55,Model!I159)</f>
        <v>39.549999999999997</v>
      </c>
      <c r="R153" s="13">
        <f>IF(OR(Model!J159&gt;80,Model!J159&lt;0.02),39.55,Model!J159)</f>
        <v>39.549999999999997</v>
      </c>
      <c r="S153" s="13">
        <f>IF(OR(Model!K159&gt;120,Model!K159&lt;0.02),63.9,Model!K159)</f>
        <v>63.9</v>
      </c>
      <c r="T153" s="13">
        <f>IF(OR(Model!L159&gt;11,Model!L159&lt;0.02),6.4719718,Model!L159)</f>
        <v>6.4719718000000004</v>
      </c>
      <c r="U153" s="13">
        <f t="shared" si="2"/>
        <v>0.94885144831249479</v>
      </c>
      <c r="V153" t="b">
        <f>IF(Model!B159&gt;0,'Calulations '!J153-U153)</f>
        <v>0</v>
      </c>
    </row>
    <row r="154" spans="10:22" x14ac:dyDescent="0.3">
      <c r="J154" s="13">
        <f>IF(OR(Model!B160&gt;7,Model!B160&lt;0.5),3.433,Model!B160)</f>
        <v>3.4329999999999998</v>
      </c>
      <c r="K154" s="13">
        <f>IF(OR(Model!C160&gt;0.4,Model!C160&lt;0.05),0.2550503,Model!C160)</f>
        <v>0.25505030000000001</v>
      </c>
      <c r="L154" s="13">
        <f>IF(OR(Model!D160&gt;5,Model!D160&lt;0.05),2.2251955,Model!D160)</f>
        <v>2.2251954999999999</v>
      </c>
      <c r="M154" s="13">
        <f>IF(OR(Model!E160&gt;3800,Model!E160&lt;0.02),1979.0503,Model!E160)</f>
        <v>1979.0503000000001</v>
      </c>
      <c r="N154" s="13">
        <f>IF(OR(Model!F160&gt;100,Model!F160&lt;0.02),44.390782,Model!F160)</f>
        <v>44.390782000000002</v>
      </c>
      <c r="O154" s="13">
        <f>IF(OR(Model!G160&gt;6,Model!G160&lt;0.02),1.74888827,Model!G160)</f>
        <v>1.7488882699999999</v>
      </c>
      <c r="P154" s="13">
        <f>IF(OR(Model!H160&gt;0.6,Model!H160&lt;0.02),0.3561162,Model!H160)</f>
        <v>0.35611619999999999</v>
      </c>
      <c r="Q154" s="13">
        <f>IF(OR(Model!I160&gt;80,Model!I160&lt;0.02),39.55,Model!I160)</f>
        <v>39.549999999999997</v>
      </c>
      <c r="R154" s="13">
        <f>IF(OR(Model!J160&gt;80,Model!J160&lt;0.02),39.55,Model!J160)</f>
        <v>39.549999999999997</v>
      </c>
      <c r="S154" s="13">
        <f>IF(OR(Model!K160&gt;120,Model!K160&lt;0.02),63.9,Model!K160)</f>
        <v>63.9</v>
      </c>
      <c r="T154" s="13">
        <f>IF(OR(Model!L160&gt;11,Model!L160&lt;0.02),6.4719718,Model!L160)</f>
        <v>6.4719718000000004</v>
      </c>
      <c r="U154" s="13">
        <f t="shared" si="2"/>
        <v>0.94885144831249479</v>
      </c>
      <c r="V154" t="b">
        <f>IF(Model!B160&gt;0,'Calulations '!J154-U154)</f>
        <v>0</v>
      </c>
    </row>
    <row r="155" spans="10:22" x14ac:dyDescent="0.3">
      <c r="J155" s="13">
        <f>IF(OR(Model!B161&gt;7,Model!B161&lt;0.5),3.433,Model!B161)</f>
        <v>3.4329999999999998</v>
      </c>
      <c r="K155" s="13">
        <f>IF(OR(Model!C161&gt;0.4,Model!C161&lt;0.05),0.2550503,Model!C161)</f>
        <v>0.25505030000000001</v>
      </c>
      <c r="L155" s="13">
        <f>IF(OR(Model!D161&gt;5,Model!D161&lt;0.05),2.2251955,Model!D161)</f>
        <v>2.2251954999999999</v>
      </c>
      <c r="M155" s="13">
        <f>IF(OR(Model!E161&gt;3800,Model!E161&lt;0.02),1979.0503,Model!E161)</f>
        <v>1979.0503000000001</v>
      </c>
      <c r="N155" s="13">
        <f>IF(OR(Model!F161&gt;100,Model!F161&lt;0.02),44.390782,Model!F161)</f>
        <v>44.390782000000002</v>
      </c>
      <c r="O155" s="13">
        <f>IF(OR(Model!G161&gt;6,Model!G161&lt;0.02),1.74888827,Model!G161)</f>
        <v>1.7488882699999999</v>
      </c>
      <c r="P155" s="13">
        <f>IF(OR(Model!H161&gt;0.6,Model!H161&lt;0.02),0.3561162,Model!H161)</f>
        <v>0.35611619999999999</v>
      </c>
      <c r="Q155" s="13">
        <f>IF(OR(Model!I161&gt;80,Model!I161&lt;0.02),39.55,Model!I161)</f>
        <v>39.549999999999997</v>
      </c>
      <c r="R155" s="13">
        <f>IF(OR(Model!J161&gt;80,Model!J161&lt;0.02),39.55,Model!J161)</f>
        <v>39.549999999999997</v>
      </c>
      <c r="S155" s="13">
        <f>IF(OR(Model!K161&gt;120,Model!K161&lt;0.02),63.9,Model!K161)</f>
        <v>63.9</v>
      </c>
      <c r="T155" s="13">
        <f>IF(OR(Model!L161&gt;11,Model!L161&lt;0.02),6.4719718,Model!L161)</f>
        <v>6.4719718000000004</v>
      </c>
      <c r="U155" s="13">
        <f t="shared" si="2"/>
        <v>0.94885144831249479</v>
      </c>
      <c r="V155" t="b">
        <f>IF(Model!B161&gt;0,'Calulations '!J155-U155)</f>
        <v>0</v>
      </c>
    </row>
    <row r="156" spans="10:22" x14ac:dyDescent="0.3">
      <c r="J156" s="13">
        <f>IF(OR(Model!B162&gt;7,Model!B162&lt;0.5),3.433,Model!B162)</f>
        <v>3.4329999999999998</v>
      </c>
      <c r="K156" s="13">
        <f>IF(OR(Model!C162&gt;0.4,Model!C162&lt;0.05),0.2550503,Model!C162)</f>
        <v>0.25505030000000001</v>
      </c>
      <c r="L156" s="13">
        <f>IF(OR(Model!D162&gt;5,Model!D162&lt;0.05),2.2251955,Model!D162)</f>
        <v>2.2251954999999999</v>
      </c>
      <c r="M156" s="13">
        <f>IF(OR(Model!E162&gt;3800,Model!E162&lt;0.02),1979.0503,Model!E162)</f>
        <v>1979.0503000000001</v>
      </c>
      <c r="N156" s="13">
        <f>IF(OR(Model!F162&gt;100,Model!F162&lt;0.02),44.390782,Model!F162)</f>
        <v>44.390782000000002</v>
      </c>
      <c r="O156" s="13">
        <f>IF(OR(Model!G162&gt;6,Model!G162&lt;0.02),1.74888827,Model!G162)</f>
        <v>1.7488882699999999</v>
      </c>
      <c r="P156" s="13">
        <f>IF(OR(Model!H162&gt;0.6,Model!H162&lt;0.02),0.3561162,Model!H162)</f>
        <v>0.35611619999999999</v>
      </c>
      <c r="Q156" s="13">
        <f>IF(OR(Model!I162&gt;80,Model!I162&lt;0.02),39.55,Model!I162)</f>
        <v>39.549999999999997</v>
      </c>
      <c r="R156" s="13">
        <f>IF(OR(Model!J162&gt;80,Model!J162&lt;0.02),39.55,Model!J162)</f>
        <v>39.549999999999997</v>
      </c>
      <c r="S156" s="13">
        <f>IF(OR(Model!K162&gt;120,Model!K162&lt;0.02),63.9,Model!K162)</f>
        <v>63.9</v>
      </c>
      <c r="T156" s="13">
        <f>IF(OR(Model!L162&gt;11,Model!L162&lt;0.02),6.4719718,Model!L162)</f>
        <v>6.4719718000000004</v>
      </c>
      <c r="U156" s="13">
        <f t="shared" si="2"/>
        <v>0.94885144831249479</v>
      </c>
      <c r="V156" t="b">
        <f>IF(Model!B162&gt;0,'Calulations '!J156-U156)</f>
        <v>0</v>
      </c>
    </row>
    <row r="157" spans="10:22" x14ac:dyDescent="0.3">
      <c r="J157" s="13">
        <f>IF(OR(Model!B163&gt;7,Model!B163&lt;0.5),3.433,Model!B163)</f>
        <v>3.4329999999999998</v>
      </c>
      <c r="K157" s="13">
        <f>IF(OR(Model!C163&gt;0.4,Model!C163&lt;0.05),0.2550503,Model!C163)</f>
        <v>0.25505030000000001</v>
      </c>
      <c r="L157" s="13">
        <f>IF(OR(Model!D163&gt;5,Model!D163&lt;0.05),2.2251955,Model!D163)</f>
        <v>2.2251954999999999</v>
      </c>
      <c r="M157" s="13">
        <f>IF(OR(Model!E163&gt;3800,Model!E163&lt;0.02),1979.0503,Model!E163)</f>
        <v>1979.0503000000001</v>
      </c>
      <c r="N157" s="13">
        <f>IF(OR(Model!F163&gt;100,Model!F163&lt;0.02),44.390782,Model!F163)</f>
        <v>44.390782000000002</v>
      </c>
      <c r="O157" s="13">
        <f>IF(OR(Model!G163&gt;6,Model!G163&lt;0.02),1.74888827,Model!G163)</f>
        <v>1.7488882699999999</v>
      </c>
      <c r="P157" s="13">
        <f>IF(OR(Model!H163&gt;0.6,Model!H163&lt;0.02),0.3561162,Model!H163)</f>
        <v>0.35611619999999999</v>
      </c>
      <c r="Q157" s="13">
        <f>IF(OR(Model!I163&gt;80,Model!I163&lt;0.02),39.55,Model!I163)</f>
        <v>39.549999999999997</v>
      </c>
      <c r="R157" s="13">
        <f>IF(OR(Model!J163&gt;80,Model!J163&lt;0.02),39.55,Model!J163)</f>
        <v>39.549999999999997</v>
      </c>
      <c r="S157" s="13">
        <f>IF(OR(Model!K163&gt;120,Model!K163&lt;0.02),63.9,Model!K163)</f>
        <v>63.9</v>
      </c>
      <c r="T157" s="13">
        <f>IF(OR(Model!L163&gt;11,Model!L163&lt;0.02),6.4719718,Model!L163)</f>
        <v>6.4719718000000004</v>
      </c>
      <c r="U157" s="13">
        <f t="shared" si="2"/>
        <v>0.94885144831249479</v>
      </c>
      <c r="V157" t="b">
        <f>IF(Model!B163&gt;0,'Calulations '!J157-U157)</f>
        <v>0</v>
      </c>
    </row>
    <row r="158" spans="10:22" x14ac:dyDescent="0.3">
      <c r="J158" s="13">
        <f>IF(OR(Model!B164&gt;7,Model!B164&lt;0.5),3.433,Model!B164)</f>
        <v>3.4329999999999998</v>
      </c>
      <c r="K158" s="13">
        <f>IF(OR(Model!C164&gt;0.4,Model!C164&lt;0.05),0.2550503,Model!C164)</f>
        <v>0.25505030000000001</v>
      </c>
      <c r="L158" s="13">
        <f>IF(OR(Model!D164&gt;5,Model!D164&lt;0.05),2.2251955,Model!D164)</f>
        <v>2.2251954999999999</v>
      </c>
      <c r="M158" s="13">
        <f>IF(OR(Model!E164&gt;3800,Model!E164&lt;0.02),1979.0503,Model!E164)</f>
        <v>1979.0503000000001</v>
      </c>
      <c r="N158" s="13">
        <f>IF(OR(Model!F164&gt;100,Model!F164&lt;0.02),44.390782,Model!F164)</f>
        <v>44.390782000000002</v>
      </c>
      <c r="O158" s="13">
        <f>IF(OR(Model!G164&gt;6,Model!G164&lt;0.02),1.74888827,Model!G164)</f>
        <v>1.7488882699999999</v>
      </c>
      <c r="P158" s="13">
        <f>IF(OR(Model!H164&gt;0.6,Model!H164&lt;0.02),0.3561162,Model!H164)</f>
        <v>0.35611619999999999</v>
      </c>
      <c r="Q158" s="13">
        <f>IF(OR(Model!I164&gt;80,Model!I164&lt;0.02),39.55,Model!I164)</f>
        <v>39.549999999999997</v>
      </c>
      <c r="R158" s="13">
        <f>IF(OR(Model!J164&gt;80,Model!J164&lt;0.02),39.55,Model!J164)</f>
        <v>39.549999999999997</v>
      </c>
      <c r="S158" s="13">
        <f>IF(OR(Model!K164&gt;120,Model!K164&lt;0.02),63.9,Model!K164)</f>
        <v>63.9</v>
      </c>
      <c r="T158" s="13">
        <f>IF(OR(Model!L164&gt;11,Model!L164&lt;0.02),6.4719718,Model!L164)</f>
        <v>6.4719718000000004</v>
      </c>
      <c r="U158" s="13">
        <f t="shared" si="2"/>
        <v>0.94885144831249479</v>
      </c>
      <c r="V158" t="b">
        <f>IF(Model!B164&gt;0,'Calulations '!J158-U158)</f>
        <v>0</v>
      </c>
    </row>
    <row r="159" spans="10:22" x14ac:dyDescent="0.3">
      <c r="J159" s="13">
        <f>IF(OR(Model!B165&gt;7,Model!B165&lt;0.5),3.433,Model!B165)</f>
        <v>3.4329999999999998</v>
      </c>
      <c r="K159" s="13">
        <f>IF(OR(Model!C165&gt;0.4,Model!C165&lt;0.05),0.2550503,Model!C165)</f>
        <v>0.25505030000000001</v>
      </c>
      <c r="L159" s="13">
        <f>IF(OR(Model!D165&gt;5,Model!D165&lt;0.05),2.2251955,Model!D165)</f>
        <v>2.2251954999999999</v>
      </c>
      <c r="M159" s="13">
        <f>IF(OR(Model!E165&gt;3800,Model!E165&lt;0.02),1979.0503,Model!E165)</f>
        <v>1979.0503000000001</v>
      </c>
      <c r="N159" s="13">
        <f>IF(OR(Model!F165&gt;100,Model!F165&lt;0.02),44.390782,Model!F165)</f>
        <v>44.390782000000002</v>
      </c>
      <c r="O159" s="13">
        <f>IF(OR(Model!G165&gt;6,Model!G165&lt;0.02),1.74888827,Model!G165)</f>
        <v>1.7488882699999999</v>
      </c>
      <c r="P159" s="13">
        <f>IF(OR(Model!H165&gt;0.6,Model!H165&lt;0.02),0.3561162,Model!H165)</f>
        <v>0.35611619999999999</v>
      </c>
      <c r="Q159" s="13">
        <f>IF(OR(Model!I165&gt;80,Model!I165&lt;0.02),39.55,Model!I165)</f>
        <v>39.549999999999997</v>
      </c>
      <c r="R159" s="13">
        <f>IF(OR(Model!J165&gt;80,Model!J165&lt;0.02),39.55,Model!J165)</f>
        <v>39.549999999999997</v>
      </c>
      <c r="S159" s="13">
        <f>IF(OR(Model!K165&gt;120,Model!K165&lt;0.02),63.9,Model!K165)</f>
        <v>63.9</v>
      </c>
      <c r="T159" s="13">
        <f>IF(OR(Model!L165&gt;11,Model!L165&lt;0.02),6.4719718,Model!L165)</f>
        <v>6.4719718000000004</v>
      </c>
      <c r="U159" s="13">
        <f t="shared" si="2"/>
        <v>0.94885144831249479</v>
      </c>
      <c r="V159" t="b">
        <f>IF(Model!B165&gt;0,'Calulations '!J159-U159)</f>
        <v>0</v>
      </c>
    </row>
    <row r="160" spans="10:22" x14ac:dyDescent="0.3">
      <c r="J160" s="13">
        <f>IF(OR(Model!B166&gt;7,Model!B166&lt;0.5),3.433,Model!B166)</f>
        <v>3.4329999999999998</v>
      </c>
      <c r="K160" s="13">
        <f>IF(OR(Model!C166&gt;0.4,Model!C166&lt;0.05),0.2550503,Model!C166)</f>
        <v>0.25505030000000001</v>
      </c>
      <c r="L160" s="13">
        <f>IF(OR(Model!D166&gt;5,Model!D166&lt;0.05),2.2251955,Model!D166)</f>
        <v>2.2251954999999999</v>
      </c>
      <c r="M160" s="13">
        <f>IF(OR(Model!E166&gt;3800,Model!E166&lt;0.02),1979.0503,Model!E166)</f>
        <v>1979.0503000000001</v>
      </c>
      <c r="N160" s="13">
        <f>IF(OR(Model!F166&gt;100,Model!F166&lt;0.02),44.390782,Model!F166)</f>
        <v>44.390782000000002</v>
      </c>
      <c r="O160" s="13">
        <f>IF(OR(Model!G166&gt;6,Model!G166&lt;0.02),1.74888827,Model!G166)</f>
        <v>1.7488882699999999</v>
      </c>
      <c r="P160" s="13">
        <f>IF(OR(Model!H166&gt;0.6,Model!H166&lt;0.02),0.3561162,Model!H166)</f>
        <v>0.35611619999999999</v>
      </c>
      <c r="Q160" s="13">
        <f>IF(OR(Model!I166&gt;80,Model!I166&lt;0.02),39.55,Model!I166)</f>
        <v>39.549999999999997</v>
      </c>
      <c r="R160" s="13">
        <f>IF(OR(Model!J166&gt;80,Model!J166&lt;0.02),39.55,Model!J166)</f>
        <v>39.549999999999997</v>
      </c>
      <c r="S160" s="13">
        <f>IF(OR(Model!K166&gt;120,Model!K166&lt;0.02),63.9,Model!K166)</f>
        <v>63.9</v>
      </c>
      <c r="T160" s="13">
        <f>IF(OR(Model!L166&gt;11,Model!L166&lt;0.02),6.4719718,Model!L166)</f>
        <v>6.4719718000000004</v>
      </c>
      <c r="U160" s="13">
        <f t="shared" si="2"/>
        <v>0.94885144831249479</v>
      </c>
      <c r="V160" t="b">
        <f>IF(Model!B166&gt;0,'Calulations '!J160-U160)</f>
        <v>0</v>
      </c>
    </row>
    <row r="161" spans="10:22" x14ac:dyDescent="0.3">
      <c r="J161" s="13">
        <f>IF(OR(Model!B167&gt;7,Model!B167&lt;0.5),3.433,Model!B167)</f>
        <v>3.4329999999999998</v>
      </c>
      <c r="K161" s="13">
        <f>IF(OR(Model!C167&gt;0.4,Model!C167&lt;0.05),0.2550503,Model!C167)</f>
        <v>0.25505030000000001</v>
      </c>
      <c r="L161" s="13">
        <f>IF(OR(Model!D167&gt;5,Model!D167&lt;0.05),2.2251955,Model!D167)</f>
        <v>2.2251954999999999</v>
      </c>
      <c r="M161" s="13">
        <f>IF(OR(Model!E167&gt;3800,Model!E167&lt;0.02),1979.0503,Model!E167)</f>
        <v>1979.0503000000001</v>
      </c>
      <c r="N161" s="13">
        <f>IF(OR(Model!F167&gt;100,Model!F167&lt;0.02),44.390782,Model!F167)</f>
        <v>44.390782000000002</v>
      </c>
      <c r="O161" s="13">
        <f>IF(OR(Model!G167&gt;6,Model!G167&lt;0.02),1.74888827,Model!G167)</f>
        <v>1.7488882699999999</v>
      </c>
      <c r="P161" s="13">
        <f>IF(OR(Model!H167&gt;0.6,Model!H167&lt;0.02),0.3561162,Model!H167)</f>
        <v>0.35611619999999999</v>
      </c>
      <c r="Q161" s="13">
        <f>IF(OR(Model!I167&gt;80,Model!I167&lt;0.02),39.55,Model!I167)</f>
        <v>39.549999999999997</v>
      </c>
      <c r="R161" s="13">
        <f>IF(OR(Model!J167&gt;80,Model!J167&lt;0.02),39.55,Model!J167)</f>
        <v>39.549999999999997</v>
      </c>
      <c r="S161" s="13">
        <f>IF(OR(Model!K167&gt;120,Model!K167&lt;0.02),63.9,Model!K167)</f>
        <v>63.9</v>
      </c>
      <c r="T161" s="13">
        <f>IF(OR(Model!L167&gt;11,Model!L167&lt;0.02),6.4719718,Model!L167)</f>
        <v>6.4719718000000004</v>
      </c>
      <c r="U161" s="13">
        <f t="shared" si="2"/>
        <v>0.94885144831249479</v>
      </c>
      <c r="V161" t="b">
        <f>IF(Model!B167&gt;0,'Calulations '!J161-U161)</f>
        <v>0</v>
      </c>
    </row>
    <row r="162" spans="10:22" x14ac:dyDescent="0.3">
      <c r="J162" s="13">
        <f>IF(OR(Model!B168&gt;7,Model!B168&lt;0.5),3.433,Model!B168)</f>
        <v>3.4329999999999998</v>
      </c>
      <c r="K162" s="13">
        <f>IF(OR(Model!C168&gt;0.4,Model!C168&lt;0.05),0.2550503,Model!C168)</f>
        <v>0.25505030000000001</v>
      </c>
      <c r="L162" s="13">
        <f>IF(OR(Model!D168&gt;5,Model!D168&lt;0.05),2.2251955,Model!D168)</f>
        <v>2.2251954999999999</v>
      </c>
      <c r="M162" s="13">
        <f>IF(OR(Model!E168&gt;3800,Model!E168&lt;0.02),1979.0503,Model!E168)</f>
        <v>1979.0503000000001</v>
      </c>
      <c r="N162" s="13">
        <f>IF(OR(Model!F168&gt;100,Model!F168&lt;0.02),44.390782,Model!F168)</f>
        <v>44.390782000000002</v>
      </c>
      <c r="O162" s="13">
        <f>IF(OR(Model!G168&gt;6,Model!G168&lt;0.02),1.74888827,Model!G168)</f>
        <v>1.7488882699999999</v>
      </c>
      <c r="P162" s="13">
        <f>IF(OR(Model!H168&gt;0.6,Model!H168&lt;0.02),0.3561162,Model!H168)</f>
        <v>0.35611619999999999</v>
      </c>
      <c r="Q162" s="13">
        <f>IF(OR(Model!I168&gt;80,Model!I168&lt;0.02),39.55,Model!I168)</f>
        <v>39.549999999999997</v>
      </c>
      <c r="R162" s="13">
        <f>IF(OR(Model!J168&gt;80,Model!J168&lt;0.02),39.55,Model!J168)</f>
        <v>39.549999999999997</v>
      </c>
      <c r="S162" s="13">
        <f>IF(OR(Model!K168&gt;120,Model!K168&lt;0.02),63.9,Model!K168)</f>
        <v>63.9</v>
      </c>
      <c r="T162" s="13">
        <f>IF(OR(Model!L168&gt;11,Model!L168&lt;0.02),6.4719718,Model!L168)</f>
        <v>6.4719718000000004</v>
      </c>
      <c r="U162" s="13">
        <f t="shared" si="2"/>
        <v>0.94885144831249479</v>
      </c>
      <c r="V162" t="b">
        <f>IF(Model!B168&gt;0,'Calulations '!J162-U162)</f>
        <v>0</v>
      </c>
    </row>
    <row r="163" spans="10:22" x14ac:dyDescent="0.3">
      <c r="J163" s="13">
        <f>IF(OR(Model!B169&gt;7,Model!B169&lt;0.5),3.433,Model!B169)</f>
        <v>3.4329999999999998</v>
      </c>
      <c r="K163" s="13">
        <f>IF(OR(Model!C169&gt;0.4,Model!C169&lt;0.05),0.2550503,Model!C169)</f>
        <v>0.25505030000000001</v>
      </c>
      <c r="L163" s="13">
        <f>IF(OR(Model!D169&gt;5,Model!D169&lt;0.05),2.2251955,Model!D169)</f>
        <v>2.2251954999999999</v>
      </c>
      <c r="M163" s="13">
        <f>IF(OR(Model!E169&gt;3800,Model!E169&lt;0.02),1979.0503,Model!E169)</f>
        <v>1979.0503000000001</v>
      </c>
      <c r="N163" s="13">
        <f>IF(OR(Model!F169&gt;100,Model!F169&lt;0.02),44.390782,Model!F169)</f>
        <v>44.390782000000002</v>
      </c>
      <c r="O163" s="13">
        <f>IF(OR(Model!G169&gt;6,Model!G169&lt;0.02),1.74888827,Model!G169)</f>
        <v>1.7488882699999999</v>
      </c>
      <c r="P163" s="13">
        <f>IF(OR(Model!H169&gt;0.6,Model!H169&lt;0.02),0.3561162,Model!H169)</f>
        <v>0.35611619999999999</v>
      </c>
      <c r="Q163" s="13">
        <f>IF(OR(Model!I169&gt;80,Model!I169&lt;0.02),39.55,Model!I169)</f>
        <v>39.549999999999997</v>
      </c>
      <c r="R163" s="13">
        <f>IF(OR(Model!J169&gt;80,Model!J169&lt;0.02),39.55,Model!J169)</f>
        <v>39.549999999999997</v>
      </c>
      <c r="S163" s="13">
        <f>IF(OR(Model!K169&gt;120,Model!K169&lt;0.02),63.9,Model!K169)</f>
        <v>63.9</v>
      </c>
      <c r="T163" s="13">
        <f>IF(OR(Model!L169&gt;11,Model!L169&lt;0.02),6.4719718,Model!L169)</f>
        <v>6.4719718000000004</v>
      </c>
      <c r="U163" s="13">
        <f t="shared" si="2"/>
        <v>0.94885144831249479</v>
      </c>
      <c r="V163" t="b">
        <f>IF(Model!B169&gt;0,'Calulations '!J163-U163)</f>
        <v>0</v>
      </c>
    </row>
    <row r="164" spans="10:22" x14ac:dyDescent="0.3">
      <c r="J164" s="13">
        <f>IF(OR(Model!B170&gt;7,Model!B170&lt;0.5),3.433,Model!B170)</f>
        <v>3.4329999999999998</v>
      </c>
      <c r="K164" s="13">
        <f>IF(OR(Model!C170&gt;0.4,Model!C170&lt;0.05),0.2550503,Model!C170)</f>
        <v>0.25505030000000001</v>
      </c>
      <c r="L164" s="13">
        <f>IF(OR(Model!D170&gt;5,Model!D170&lt;0.05),2.2251955,Model!D170)</f>
        <v>2.2251954999999999</v>
      </c>
      <c r="M164" s="13">
        <f>IF(OR(Model!E170&gt;3800,Model!E170&lt;0.02),1979.0503,Model!E170)</f>
        <v>1979.0503000000001</v>
      </c>
      <c r="N164" s="13">
        <f>IF(OR(Model!F170&gt;100,Model!F170&lt;0.02),44.390782,Model!F170)</f>
        <v>44.390782000000002</v>
      </c>
      <c r="O164" s="13">
        <f>IF(OR(Model!G170&gt;6,Model!G170&lt;0.02),1.74888827,Model!G170)</f>
        <v>1.7488882699999999</v>
      </c>
      <c r="P164" s="13">
        <f>IF(OR(Model!H170&gt;0.6,Model!H170&lt;0.02),0.3561162,Model!H170)</f>
        <v>0.35611619999999999</v>
      </c>
      <c r="Q164" s="13">
        <f>IF(OR(Model!I170&gt;80,Model!I170&lt;0.02),39.55,Model!I170)</f>
        <v>39.549999999999997</v>
      </c>
      <c r="R164" s="13">
        <f>IF(OR(Model!J170&gt;80,Model!J170&lt;0.02),39.55,Model!J170)</f>
        <v>39.549999999999997</v>
      </c>
      <c r="S164" s="13">
        <f>IF(OR(Model!K170&gt;120,Model!K170&lt;0.02),63.9,Model!K170)</f>
        <v>63.9</v>
      </c>
      <c r="T164" s="13">
        <f>IF(OR(Model!L170&gt;11,Model!L170&lt;0.02),6.4719718,Model!L170)</f>
        <v>6.4719718000000004</v>
      </c>
      <c r="U164" s="13">
        <f t="shared" si="2"/>
        <v>0.94885144831249479</v>
      </c>
      <c r="V164" t="b">
        <f>IF(Model!B170&gt;0,'Calulations '!J164-U164)</f>
        <v>0</v>
      </c>
    </row>
    <row r="165" spans="10:22" x14ac:dyDescent="0.3">
      <c r="J165" s="13">
        <f>IF(OR(Model!B171&gt;7,Model!B171&lt;0.5),3.433,Model!B171)</f>
        <v>3.4329999999999998</v>
      </c>
      <c r="K165" s="13">
        <f>IF(OR(Model!C171&gt;0.4,Model!C171&lt;0.05),0.2550503,Model!C171)</f>
        <v>0.25505030000000001</v>
      </c>
      <c r="L165" s="13">
        <f>IF(OR(Model!D171&gt;5,Model!D171&lt;0.05),2.2251955,Model!D171)</f>
        <v>2.2251954999999999</v>
      </c>
      <c r="M165" s="13">
        <f>IF(OR(Model!E171&gt;3800,Model!E171&lt;0.02),1979.0503,Model!E171)</f>
        <v>1979.0503000000001</v>
      </c>
      <c r="N165" s="13">
        <f>IF(OR(Model!F171&gt;100,Model!F171&lt;0.02),44.390782,Model!F171)</f>
        <v>44.390782000000002</v>
      </c>
      <c r="O165" s="13">
        <f>IF(OR(Model!G171&gt;6,Model!G171&lt;0.02),1.74888827,Model!G171)</f>
        <v>1.7488882699999999</v>
      </c>
      <c r="P165" s="13">
        <f>IF(OR(Model!H171&gt;0.6,Model!H171&lt;0.02),0.3561162,Model!H171)</f>
        <v>0.35611619999999999</v>
      </c>
      <c r="Q165" s="13">
        <f>IF(OR(Model!I171&gt;80,Model!I171&lt;0.02),39.55,Model!I171)</f>
        <v>39.549999999999997</v>
      </c>
      <c r="R165" s="13">
        <f>IF(OR(Model!J171&gt;80,Model!J171&lt;0.02),39.55,Model!J171)</f>
        <v>39.549999999999997</v>
      </c>
      <c r="S165" s="13">
        <f>IF(OR(Model!K171&gt;120,Model!K171&lt;0.02),63.9,Model!K171)</f>
        <v>63.9</v>
      </c>
      <c r="T165" s="13">
        <f>IF(OR(Model!L171&gt;11,Model!L171&lt;0.02),6.4719718,Model!L171)</f>
        <v>6.4719718000000004</v>
      </c>
      <c r="U165" s="13">
        <f t="shared" si="2"/>
        <v>0.94885144831249479</v>
      </c>
      <c r="V165" t="b">
        <f>IF(Model!B171&gt;0,'Calulations '!J165-U165)</f>
        <v>0</v>
      </c>
    </row>
    <row r="166" spans="10:22" x14ac:dyDescent="0.3">
      <c r="J166" s="13">
        <f>IF(OR(Model!B172&gt;7,Model!B172&lt;0.5),3.433,Model!B172)</f>
        <v>3.4329999999999998</v>
      </c>
      <c r="K166" s="13">
        <f>IF(OR(Model!C172&gt;0.4,Model!C172&lt;0.05),0.2550503,Model!C172)</f>
        <v>0.25505030000000001</v>
      </c>
      <c r="L166" s="13">
        <f>IF(OR(Model!D172&gt;5,Model!D172&lt;0.05),2.2251955,Model!D172)</f>
        <v>2.2251954999999999</v>
      </c>
      <c r="M166" s="13">
        <f>IF(OR(Model!E172&gt;3800,Model!E172&lt;0.02),1979.0503,Model!E172)</f>
        <v>1979.0503000000001</v>
      </c>
      <c r="N166" s="13">
        <f>IF(OR(Model!F172&gt;100,Model!F172&lt;0.02),44.390782,Model!F172)</f>
        <v>44.390782000000002</v>
      </c>
      <c r="O166" s="13">
        <f>IF(OR(Model!G172&gt;6,Model!G172&lt;0.02),1.74888827,Model!G172)</f>
        <v>1.7488882699999999</v>
      </c>
      <c r="P166" s="13">
        <f>IF(OR(Model!H172&gt;0.6,Model!H172&lt;0.02),0.3561162,Model!H172)</f>
        <v>0.35611619999999999</v>
      </c>
      <c r="Q166" s="13">
        <f>IF(OR(Model!I172&gt;80,Model!I172&lt;0.02),39.55,Model!I172)</f>
        <v>39.549999999999997</v>
      </c>
      <c r="R166" s="13">
        <f>IF(OR(Model!J172&gt;80,Model!J172&lt;0.02),39.55,Model!J172)</f>
        <v>39.549999999999997</v>
      </c>
      <c r="S166" s="13">
        <f>IF(OR(Model!K172&gt;120,Model!K172&lt;0.02),63.9,Model!K172)</f>
        <v>63.9</v>
      </c>
      <c r="T166" s="13">
        <f>IF(OR(Model!L172&gt;11,Model!L172&lt;0.02),6.4719718,Model!L172)</f>
        <v>6.4719718000000004</v>
      </c>
      <c r="U166" s="13">
        <f t="shared" si="2"/>
        <v>0.94885144831249479</v>
      </c>
      <c r="V166" t="b">
        <f>IF(Model!B172&gt;0,'Calulations '!J166-U166)</f>
        <v>0</v>
      </c>
    </row>
    <row r="167" spans="10:22" x14ac:dyDescent="0.3">
      <c r="J167" s="13">
        <f>IF(OR(Model!B173&gt;7,Model!B173&lt;0.5),3.433,Model!B173)</f>
        <v>3.4329999999999998</v>
      </c>
      <c r="K167" s="13">
        <f>IF(OR(Model!C173&gt;0.4,Model!C173&lt;0.05),0.2550503,Model!C173)</f>
        <v>0.25505030000000001</v>
      </c>
      <c r="L167" s="13">
        <f>IF(OR(Model!D173&gt;5,Model!D173&lt;0.05),2.2251955,Model!D173)</f>
        <v>2.2251954999999999</v>
      </c>
      <c r="M167" s="13">
        <f>IF(OR(Model!E173&gt;3800,Model!E173&lt;0.02),1979.0503,Model!E173)</f>
        <v>1979.0503000000001</v>
      </c>
      <c r="N167" s="13">
        <f>IF(OR(Model!F173&gt;100,Model!F173&lt;0.02),44.390782,Model!F173)</f>
        <v>44.390782000000002</v>
      </c>
      <c r="O167" s="13">
        <f>IF(OR(Model!G173&gt;6,Model!G173&lt;0.02),1.74888827,Model!G173)</f>
        <v>1.7488882699999999</v>
      </c>
      <c r="P167" s="13">
        <f>IF(OR(Model!H173&gt;0.6,Model!H173&lt;0.02),0.3561162,Model!H173)</f>
        <v>0.35611619999999999</v>
      </c>
      <c r="Q167" s="13">
        <f>IF(OR(Model!I173&gt;80,Model!I173&lt;0.02),39.55,Model!I173)</f>
        <v>39.549999999999997</v>
      </c>
      <c r="R167" s="13">
        <f>IF(OR(Model!J173&gt;80,Model!J173&lt;0.02),39.55,Model!J173)</f>
        <v>39.549999999999997</v>
      </c>
      <c r="S167" s="13">
        <f>IF(OR(Model!K173&gt;120,Model!K173&lt;0.02),63.9,Model!K173)</f>
        <v>63.9</v>
      </c>
      <c r="T167" s="13">
        <f>IF(OR(Model!L173&gt;11,Model!L173&lt;0.02),6.4719718,Model!L173)</f>
        <v>6.4719718000000004</v>
      </c>
      <c r="U167" s="13">
        <f t="shared" si="2"/>
        <v>0.94885144831249479</v>
      </c>
      <c r="V167" t="b">
        <f>IF(Model!B173&gt;0,'Calulations '!J167-U167)</f>
        <v>0</v>
      </c>
    </row>
    <row r="168" spans="10:22" x14ac:dyDescent="0.3">
      <c r="J168" s="13">
        <f>IF(OR(Model!B174&gt;7,Model!B174&lt;0.5),3.433,Model!B174)</f>
        <v>3.4329999999999998</v>
      </c>
      <c r="K168" s="13">
        <f>IF(OR(Model!C174&gt;0.4,Model!C174&lt;0.05),0.2550503,Model!C174)</f>
        <v>0.25505030000000001</v>
      </c>
      <c r="L168" s="13">
        <f>IF(OR(Model!D174&gt;5,Model!D174&lt;0.05),2.2251955,Model!D174)</f>
        <v>2.2251954999999999</v>
      </c>
      <c r="M168" s="13">
        <f>IF(OR(Model!E174&gt;3800,Model!E174&lt;0.02),1979.0503,Model!E174)</f>
        <v>1979.0503000000001</v>
      </c>
      <c r="N168" s="13">
        <f>IF(OR(Model!F174&gt;100,Model!F174&lt;0.02),44.390782,Model!F174)</f>
        <v>44.390782000000002</v>
      </c>
      <c r="O168" s="13">
        <f>IF(OR(Model!G174&gt;6,Model!G174&lt;0.02),1.74888827,Model!G174)</f>
        <v>1.7488882699999999</v>
      </c>
      <c r="P168" s="13">
        <f>IF(OR(Model!H174&gt;0.6,Model!H174&lt;0.02),0.3561162,Model!H174)</f>
        <v>0.35611619999999999</v>
      </c>
      <c r="Q168" s="13">
        <f>IF(OR(Model!I174&gt;80,Model!I174&lt;0.02),39.55,Model!I174)</f>
        <v>39.549999999999997</v>
      </c>
      <c r="R168" s="13">
        <f>IF(OR(Model!J174&gt;80,Model!J174&lt;0.02),39.55,Model!J174)</f>
        <v>39.549999999999997</v>
      </c>
      <c r="S168" s="13">
        <f>IF(OR(Model!K174&gt;120,Model!K174&lt;0.02),63.9,Model!K174)</f>
        <v>63.9</v>
      </c>
      <c r="T168" s="13">
        <f>IF(OR(Model!L174&gt;11,Model!L174&lt;0.02),6.4719718,Model!L174)</f>
        <v>6.4719718000000004</v>
      </c>
      <c r="U168" s="13">
        <f t="shared" si="2"/>
        <v>0.94885144831249479</v>
      </c>
      <c r="V168" t="b">
        <f>IF(Model!B174&gt;0,'Calulations '!J168-U168)</f>
        <v>0</v>
      </c>
    </row>
    <row r="169" spans="10:22" x14ac:dyDescent="0.3">
      <c r="J169" s="13">
        <f>IF(OR(Model!B175&gt;7,Model!B175&lt;0.5),3.433,Model!B175)</f>
        <v>3.4329999999999998</v>
      </c>
      <c r="K169" s="13">
        <f>IF(OR(Model!C175&gt;0.4,Model!C175&lt;0.05),0.2550503,Model!C175)</f>
        <v>0.25505030000000001</v>
      </c>
      <c r="L169" s="13">
        <f>IF(OR(Model!D175&gt;5,Model!D175&lt;0.05),2.2251955,Model!D175)</f>
        <v>2.2251954999999999</v>
      </c>
      <c r="M169" s="13">
        <f>IF(OR(Model!E175&gt;3800,Model!E175&lt;0.02),1979.0503,Model!E175)</f>
        <v>1979.0503000000001</v>
      </c>
      <c r="N169" s="13">
        <f>IF(OR(Model!F175&gt;100,Model!F175&lt;0.02),44.390782,Model!F175)</f>
        <v>44.390782000000002</v>
      </c>
      <c r="O169" s="13">
        <f>IF(OR(Model!G175&gt;6,Model!G175&lt;0.02),1.74888827,Model!G175)</f>
        <v>1.7488882699999999</v>
      </c>
      <c r="P169" s="13">
        <f>IF(OR(Model!H175&gt;0.6,Model!H175&lt;0.02),0.3561162,Model!H175)</f>
        <v>0.35611619999999999</v>
      </c>
      <c r="Q169" s="13">
        <f>IF(OR(Model!I175&gt;80,Model!I175&lt;0.02),39.55,Model!I175)</f>
        <v>39.549999999999997</v>
      </c>
      <c r="R169" s="13">
        <f>IF(OR(Model!J175&gt;80,Model!J175&lt;0.02),39.55,Model!J175)</f>
        <v>39.549999999999997</v>
      </c>
      <c r="S169" s="13">
        <f>IF(OR(Model!K175&gt;120,Model!K175&lt;0.02),63.9,Model!K175)</f>
        <v>63.9</v>
      </c>
      <c r="T169" s="13">
        <f>IF(OR(Model!L175&gt;11,Model!L175&lt;0.02),6.4719718,Model!L175)</f>
        <v>6.4719718000000004</v>
      </c>
      <c r="U169" s="13">
        <f t="shared" si="2"/>
        <v>0.94885144831249479</v>
      </c>
      <c r="V169" t="b">
        <f>IF(Model!B175&gt;0,'Calulations '!J169-U169)</f>
        <v>0</v>
      </c>
    </row>
    <row r="170" spans="10:22" x14ac:dyDescent="0.3">
      <c r="J170" s="13">
        <f>IF(OR(Model!B176&gt;7,Model!B176&lt;0.5),3.433,Model!B176)</f>
        <v>3.4329999999999998</v>
      </c>
      <c r="K170" s="13">
        <f>IF(OR(Model!C176&gt;0.4,Model!C176&lt;0.05),0.2550503,Model!C176)</f>
        <v>0.25505030000000001</v>
      </c>
      <c r="L170" s="13">
        <f>IF(OR(Model!D176&gt;5,Model!D176&lt;0.05),2.2251955,Model!D176)</f>
        <v>2.2251954999999999</v>
      </c>
      <c r="M170" s="13">
        <f>IF(OR(Model!E176&gt;3800,Model!E176&lt;0.02),1979.0503,Model!E176)</f>
        <v>1979.0503000000001</v>
      </c>
      <c r="N170" s="13">
        <f>IF(OR(Model!F176&gt;100,Model!F176&lt;0.02),44.390782,Model!F176)</f>
        <v>44.390782000000002</v>
      </c>
      <c r="O170" s="13">
        <f>IF(OR(Model!G176&gt;6,Model!G176&lt;0.02),1.74888827,Model!G176)</f>
        <v>1.7488882699999999</v>
      </c>
      <c r="P170" s="13">
        <f>IF(OR(Model!H176&gt;0.6,Model!H176&lt;0.02),0.3561162,Model!H176)</f>
        <v>0.35611619999999999</v>
      </c>
      <c r="Q170" s="13">
        <f>IF(OR(Model!I176&gt;80,Model!I176&lt;0.02),39.55,Model!I176)</f>
        <v>39.549999999999997</v>
      </c>
      <c r="R170" s="13">
        <f>IF(OR(Model!J176&gt;80,Model!J176&lt;0.02),39.55,Model!J176)</f>
        <v>39.549999999999997</v>
      </c>
      <c r="S170" s="13">
        <f>IF(OR(Model!K176&gt;120,Model!K176&lt;0.02),63.9,Model!K176)</f>
        <v>63.9</v>
      </c>
      <c r="T170" s="13">
        <f>IF(OR(Model!L176&gt;11,Model!L176&lt;0.02),6.4719718,Model!L176)</f>
        <v>6.4719718000000004</v>
      </c>
      <c r="U170" s="13">
        <f t="shared" si="2"/>
        <v>0.94885144831249479</v>
      </c>
      <c r="V170" t="b">
        <f>IF(Model!B176&gt;0,'Calulations '!J170-U170)</f>
        <v>0</v>
      </c>
    </row>
    <row r="171" spans="10:22" x14ac:dyDescent="0.3">
      <c r="J171" s="13">
        <f>IF(OR(Model!B177&gt;7,Model!B177&lt;0.5),3.433,Model!B177)</f>
        <v>3.4329999999999998</v>
      </c>
      <c r="K171" s="13">
        <f>IF(OR(Model!C177&gt;0.4,Model!C177&lt;0.05),0.2550503,Model!C177)</f>
        <v>0.25505030000000001</v>
      </c>
      <c r="L171" s="13">
        <f>IF(OR(Model!D177&gt;5,Model!D177&lt;0.05),2.2251955,Model!D177)</f>
        <v>2.2251954999999999</v>
      </c>
      <c r="M171" s="13">
        <f>IF(OR(Model!E177&gt;3800,Model!E177&lt;0.02),1979.0503,Model!E177)</f>
        <v>1979.0503000000001</v>
      </c>
      <c r="N171" s="13">
        <f>IF(OR(Model!F177&gt;100,Model!F177&lt;0.02),44.390782,Model!F177)</f>
        <v>44.390782000000002</v>
      </c>
      <c r="O171" s="13">
        <f>IF(OR(Model!G177&gt;6,Model!G177&lt;0.02),1.74888827,Model!G177)</f>
        <v>1.7488882699999999</v>
      </c>
      <c r="P171" s="13">
        <f>IF(OR(Model!H177&gt;0.6,Model!H177&lt;0.02),0.3561162,Model!H177)</f>
        <v>0.35611619999999999</v>
      </c>
      <c r="Q171" s="13">
        <f>IF(OR(Model!I177&gt;80,Model!I177&lt;0.02),39.55,Model!I177)</f>
        <v>39.549999999999997</v>
      </c>
      <c r="R171" s="13">
        <f>IF(OR(Model!J177&gt;80,Model!J177&lt;0.02),39.55,Model!J177)</f>
        <v>39.549999999999997</v>
      </c>
      <c r="S171" s="13">
        <f>IF(OR(Model!K177&gt;120,Model!K177&lt;0.02),63.9,Model!K177)</f>
        <v>63.9</v>
      </c>
      <c r="T171" s="13">
        <f>IF(OR(Model!L177&gt;11,Model!L177&lt;0.02),6.4719718,Model!L177)</f>
        <v>6.4719718000000004</v>
      </c>
      <c r="U171" s="13">
        <f t="shared" si="2"/>
        <v>0.94885144831249479</v>
      </c>
      <c r="V171" t="b">
        <f>IF(Model!B177&gt;0,'Calulations '!J171-U171)</f>
        <v>0</v>
      </c>
    </row>
    <row r="172" spans="10:22" x14ac:dyDescent="0.3">
      <c r="J172" s="13">
        <f>IF(OR(Model!B178&gt;7,Model!B178&lt;0.5),3.433,Model!B178)</f>
        <v>3.4329999999999998</v>
      </c>
      <c r="K172" s="13">
        <f>IF(OR(Model!C178&gt;0.4,Model!C178&lt;0.05),0.2550503,Model!C178)</f>
        <v>0.25505030000000001</v>
      </c>
      <c r="L172" s="13">
        <f>IF(OR(Model!D178&gt;5,Model!D178&lt;0.05),2.2251955,Model!D178)</f>
        <v>2.2251954999999999</v>
      </c>
      <c r="M172" s="13">
        <f>IF(OR(Model!E178&gt;3800,Model!E178&lt;0.02),1979.0503,Model!E178)</f>
        <v>1979.0503000000001</v>
      </c>
      <c r="N172" s="13">
        <f>IF(OR(Model!F178&gt;100,Model!F178&lt;0.02),44.390782,Model!F178)</f>
        <v>44.390782000000002</v>
      </c>
      <c r="O172" s="13">
        <f>IF(OR(Model!G178&gt;6,Model!G178&lt;0.02),1.74888827,Model!G178)</f>
        <v>1.7488882699999999</v>
      </c>
      <c r="P172" s="13">
        <f>IF(OR(Model!H178&gt;0.6,Model!H178&lt;0.02),0.3561162,Model!H178)</f>
        <v>0.35611619999999999</v>
      </c>
      <c r="Q172" s="13">
        <f>IF(OR(Model!I178&gt;80,Model!I178&lt;0.02),39.55,Model!I178)</f>
        <v>39.549999999999997</v>
      </c>
      <c r="R172" s="13">
        <f>IF(OR(Model!J178&gt;80,Model!J178&lt;0.02),39.55,Model!J178)</f>
        <v>39.549999999999997</v>
      </c>
      <c r="S172" s="13">
        <f>IF(OR(Model!K178&gt;120,Model!K178&lt;0.02),63.9,Model!K178)</f>
        <v>63.9</v>
      </c>
      <c r="T172" s="13">
        <f>IF(OR(Model!L178&gt;11,Model!L178&lt;0.02),6.4719718,Model!L178)</f>
        <v>6.4719718000000004</v>
      </c>
      <c r="U172" s="13">
        <f t="shared" si="2"/>
        <v>0.94885144831249479</v>
      </c>
      <c r="V172" t="b">
        <f>IF(Model!B178&gt;0,'Calulations '!J172-U172)</f>
        <v>0</v>
      </c>
    </row>
    <row r="173" spans="10:22" x14ac:dyDescent="0.3">
      <c r="J173" s="13">
        <f>IF(OR(Model!B179&gt;7,Model!B179&lt;0.5),3.433,Model!B179)</f>
        <v>3.4329999999999998</v>
      </c>
      <c r="K173" s="13">
        <f>IF(OR(Model!C179&gt;0.4,Model!C179&lt;0.05),0.2550503,Model!C179)</f>
        <v>0.25505030000000001</v>
      </c>
      <c r="L173" s="13">
        <f>IF(OR(Model!D179&gt;5,Model!D179&lt;0.05),2.2251955,Model!D179)</f>
        <v>2.2251954999999999</v>
      </c>
      <c r="M173" s="13">
        <f>IF(OR(Model!E179&gt;3800,Model!E179&lt;0.02),1979.0503,Model!E179)</f>
        <v>1979.0503000000001</v>
      </c>
      <c r="N173" s="13">
        <f>IF(OR(Model!F179&gt;100,Model!F179&lt;0.02),44.390782,Model!F179)</f>
        <v>44.390782000000002</v>
      </c>
      <c r="O173" s="13">
        <f>IF(OR(Model!G179&gt;6,Model!G179&lt;0.02),1.74888827,Model!G179)</f>
        <v>1.7488882699999999</v>
      </c>
      <c r="P173" s="13">
        <f>IF(OR(Model!H179&gt;0.6,Model!H179&lt;0.02),0.3561162,Model!H179)</f>
        <v>0.35611619999999999</v>
      </c>
      <c r="Q173" s="13">
        <f>IF(OR(Model!I179&gt;80,Model!I179&lt;0.02),39.55,Model!I179)</f>
        <v>39.549999999999997</v>
      </c>
      <c r="R173" s="13">
        <f>IF(OR(Model!J179&gt;80,Model!J179&lt;0.02),39.55,Model!J179)</f>
        <v>39.549999999999997</v>
      </c>
      <c r="S173" s="13">
        <f>IF(OR(Model!K179&gt;120,Model!K179&lt;0.02),63.9,Model!K179)</f>
        <v>63.9</v>
      </c>
      <c r="T173" s="13">
        <f>IF(OR(Model!L179&gt;11,Model!L179&lt;0.02),6.4719718,Model!L179)</f>
        <v>6.4719718000000004</v>
      </c>
      <c r="U173" s="13">
        <f t="shared" si="2"/>
        <v>0.94885144831249479</v>
      </c>
      <c r="V173" t="b">
        <f>IF(Model!B179&gt;0,'Calulations '!J173-U173)</f>
        <v>0</v>
      </c>
    </row>
    <row r="174" spans="10:22" x14ac:dyDescent="0.3">
      <c r="J174" s="13">
        <f>IF(OR(Model!B180&gt;7,Model!B180&lt;0.5),3.433,Model!B180)</f>
        <v>3.4329999999999998</v>
      </c>
      <c r="K174" s="13">
        <f>IF(OR(Model!C180&gt;0.4,Model!C180&lt;0.05),0.2550503,Model!C180)</f>
        <v>0.25505030000000001</v>
      </c>
      <c r="L174" s="13">
        <f>IF(OR(Model!D180&gt;5,Model!D180&lt;0.05),2.2251955,Model!D180)</f>
        <v>2.2251954999999999</v>
      </c>
      <c r="M174" s="13">
        <f>IF(OR(Model!E180&gt;3800,Model!E180&lt;0.02),1979.0503,Model!E180)</f>
        <v>1979.0503000000001</v>
      </c>
      <c r="N174" s="13">
        <f>IF(OR(Model!F180&gt;100,Model!F180&lt;0.02),44.390782,Model!F180)</f>
        <v>44.390782000000002</v>
      </c>
      <c r="O174" s="13">
        <f>IF(OR(Model!G180&gt;6,Model!G180&lt;0.02),1.74888827,Model!G180)</f>
        <v>1.7488882699999999</v>
      </c>
      <c r="P174" s="13">
        <f>IF(OR(Model!H180&gt;0.6,Model!H180&lt;0.02),0.3561162,Model!H180)</f>
        <v>0.35611619999999999</v>
      </c>
      <c r="Q174" s="13">
        <f>IF(OR(Model!I180&gt;80,Model!I180&lt;0.02),39.55,Model!I180)</f>
        <v>39.549999999999997</v>
      </c>
      <c r="R174" s="13">
        <f>IF(OR(Model!J180&gt;80,Model!J180&lt;0.02),39.55,Model!J180)</f>
        <v>39.549999999999997</v>
      </c>
      <c r="S174" s="13">
        <f>IF(OR(Model!K180&gt;120,Model!K180&lt;0.02),63.9,Model!K180)</f>
        <v>63.9</v>
      </c>
      <c r="T174" s="13">
        <f>IF(OR(Model!L180&gt;11,Model!L180&lt;0.02),6.4719718,Model!L180)</f>
        <v>6.4719718000000004</v>
      </c>
      <c r="U174" s="13">
        <f t="shared" si="2"/>
        <v>0.94885144831249479</v>
      </c>
      <c r="V174" t="b">
        <f>IF(Model!B180&gt;0,'Calulations '!J174-U174)</f>
        <v>0</v>
      </c>
    </row>
    <row r="175" spans="10:22" x14ac:dyDescent="0.3">
      <c r="J175" s="13">
        <f>IF(OR(Model!B181&gt;7,Model!B181&lt;0.5),3.433,Model!B181)</f>
        <v>3.4329999999999998</v>
      </c>
      <c r="K175" s="13">
        <f>IF(OR(Model!C181&gt;0.4,Model!C181&lt;0.05),0.2550503,Model!C181)</f>
        <v>0.25505030000000001</v>
      </c>
      <c r="L175" s="13">
        <f>IF(OR(Model!D181&gt;5,Model!D181&lt;0.05),2.2251955,Model!D181)</f>
        <v>2.2251954999999999</v>
      </c>
      <c r="M175" s="13">
        <f>IF(OR(Model!E181&gt;3800,Model!E181&lt;0.02),1979.0503,Model!E181)</f>
        <v>1979.0503000000001</v>
      </c>
      <c r="N175" s="13">
        <f>IF(OR(Model!F181&gt;100,Model!F181&lt;0.02),44.390782,Model!F181)</f>
        <v>44.390782000000002</v>
      </c>
      <c r="O175" s="13">
        <f>IF(OR(Model!G181&gt;6,Model!G181&lt;0.02),1.74888827,Model!G181)</f>
        <v>1.7488882699999999</v>
      </c>
      <c r="P175" s="13">
        <f>IF(OR(Model!H181&gt;0.6,Model!H181&lt;0.02),0.3561162,Model!H181)</f>
        <v>0.35611619999999999</v>
      </c>
      <c r="Q175" s="13">
        <f>IF(OR(Model!I181&gt;80,Model!I181&lt;0.02),39.55,Model!I181)</f>
        <v>39.549999999999997</v>
      </c>
      <c r="R175" s="13">
        <f>IF(OR(Model!J181&gt;80,Model!J181&lt;0.02),39.55,Model!J181)</f>
        <v>39.549999999999997</v>
      </c>
      <c r="S175" s="13">
        <f>IF(OR(Model!K181&gt;120,Model!K181&lt;0.02),63.9,Model!K181)</f>
        <v>63.9</v>
      </c>
      <c r="T175" s="13">
        <f>IF(OR(Model!L181&gt;11,Model!L181&lt;0.02),6.4719718,Model!L181)</f>
        <v>6.4719718000000004</v>
      </c>
      <c r="U175" s="13">
        <f t="shared" si="2"/>
        <v>0.94885144831249479</v>
      </c>
      <c r="V175" t="b">
        <f>IF(Model!B181&gt;0,'Calulations '!J175-U175)</f>
        <v>0</v>
      </c>
    </row>
    <row r="176" spans="10:22" x14ac:dyDescent="0.3">
      <c r="J176" s="13">
        <f>IF(OR(Model!B182&gt;7,Model!B182&lt;0.5),3.433,Model!B182)</f>
        <v>3.4329999999999998</v>
      </c>
      <c r="K176" s="13">
        <f>IF(OR(Model!C182&gt;0.4,Model!C182&lt;0.05),0.2550503,Model!C182)</f>
        <v>0.25505030000000001</v>
      </c>
      <c r="L176" s="13">
        <f>IF(OR(Model!D182&gt;5,Model!D182&lt;0.05),2.2251955,Model!D182)</f>
        <v>2.2251954999999999</v>
      </c>
      <c r="M176" s="13">
        <f>IF(OR(Model!E182&gt;3800,Model!E182&lt;0.02),1979.0503,Model!E182)</f>
        <v>1979.0503000000001</v>
      </c>
      <c r="N176" s="13">
        <f>IF(OR(Model!F182&gt;100,Model!F182&lt;0.02),44.390782,Model!F182)</f>
        <v>44.390782000000002</v>
      </c>
      <c r="O176" s="13">
        <f>IF(OR(Model!G182&gt;6,Model!G182&lt;0.02),1.74888827,Model!G182)</f>
        <v>1.7488882699999999</v>
      </c>
      <c r="P176" s="13">
        <f>IF(OR(Model!H182&gt;0.6,Model!H182&lt;0.02),0.3561162,Model!H182)</f>
        <v>0.35611619999999999</v>
      </c>
      <c r="Q176" s="13">
        <f>IF(OR(Model!I182&gt;80,Model!I182&lt;0.02),39.55,Model!I182)</f>
        <v>39.549999999999997</v>
      </c>
      <c r="R176" s="13">
        <f>IF(OR(Model!J182&gt;80,Model!J182&lt;0.02),39.55,Model!J182)</f>
        <v>39.549999999999997</v>
      </c>
      <c r="S176" s="13">
        <f>IF(OR(Model!K182&gt;120,Model!K182&lt;0.02),63.9,Model!K182)</f>
        <v>63.9</v>
      </c>
      <c r="T176" s="13">
        <f>IF(OR(Model!L182&gt;11,Model!L182&lt;0.02),6.4719718,Model!L182)</f>
        <v>6.4719718000000004</v>
      </c>
      <c r="U176" s="13">
        <f t="shared" si="2"/>
        <v>0.94885144831249479</v>
      </c>
      <c r="V176" t="b">
        <f>IF(Model!B182&gt;0,'Calulations '!J176-U176)</f>
        <v>0</v>
      </c>
    </row>
    <row r="177" spans="10:22" x14ac:dyDescent="0.3">
      <c r="J177" s="13">
        <f>IF(OR(Model!B183&gt;7,Model!B183&lt;0.5),3.433,Model!B183)</f>
        <v>3.4329999999999998</v>
      </c>
      <c r="K177" s="13">
        <f>IF(OR(Model!C183&gt;0.4,Model!C183&lt;0.05),0.2550503,Model!C183)</f>
        <v>0.25505030000000001</v>
      </c>
      <c r="L177" s="13">
        <f>IF(OR(Model!D183&gt;5,Model!D183&lt;0.05),2.2251955,Model!D183)</f>
        <v>2.2251954999999999</v>
      </c>
      <c r="M177" s="13">
        <f>IF(OR(Model!E183&gt;3800,Model!E183&lt;0.02),1979.0503,Model!E183)</f>
        <v>1979.0503000000001</v>
      </c>
      <c r="N177" s="13">
        <f>IF(OR(Model!F183&gt;100,Model!F183&lt;0.02),44.390782,Model!F183)</f>
        <v>44.390782000000002</v>
      </c>
      <c r="O177" s="13">
        <f>IF(OR(Model!G183&gt;6,Model!G183&lt;0.02),1.74888827,Model!G183)</f>
        <v>1.7488882699999999</v>
      </c>
      <c r="P177" s="13">
        <f>IF(OR(Model!H183&gt;0.6,Model!H183&lt;0.02),0.3561162,Model!H183)</f>
        <v>0.35611619999999999</v>
      </c>
      <c r="Q177" s="13">
        <f>IF(OR(Model!I183&gt;80,Model!I183&lt;0.02),39.55,Model!I183)</f>
        <v>39.549999999999997</v>
      </c>
      <c r="R177" s="13">
        <f>IF(OR(Model!J183&gt;80,Model!J183&lt;0.02),39.55,Model!J183)</f>
        <v>39.549999999999997</v>
      </c>
      <c r="S177" s="13">
        <f>IF(OR(Model!K183&gt;120,Model!K183&lt;0.02),63.9,Model!K183)</f>
        <v>63.9</v>
      </c>
      <c r="T177" s="13">
        <f>IF(OR(Model!L183&gt;11,Model!L183&lt;0.02),6.4719718,Model!L183)</f>
        <v>6.4719718000000004</v>
      </c>
      <c r="U177" s="13">
        <f t="shared" si="2"/>
        <v>0.94885144831249479</v>
      </c>
      <c r="V177" t="b">
        <f>IF(Model!B183&gt;0,'Calulations '!J177-U177)</f>
        <v>0</v>
      </c>
    </row>
    <row r="178" spans="10:22" x14ac:dyDescent="0.3">
      <c r="J178" s="13">
        <f>IF(OR(Model!B184&gt;7,Model!B184&lt;0.5),3.433,Model!B184)</f>
        <v>3.4329999999999998</v>
      </c>
      <c r="K178" s="13">
        <f>IF(OR(Model!C184&gt;0.4,Model!C184&lt;0.05),0.2550503,Model!C184)</f>
        <v>0.25505030000000001</v>
      </c>
      <c r="L178" s="13">
        <f>IF(OR(Model!D184&gt;5,Model!D184&lt;0.05),2.2251955,Model!D184)</f>
        <v>2.2251954999999999</v>
      </c>
      <c r="M178" s="13">
        <f>IF(OR(Model!E184&gt;3800,Model!E184&lt;0.02),1979.0503,Model!E184)</f>
        <v>1979.0503000000001</v>
      </c>
      <c r="N178" s="13">
        <f>IF(OR(Model!F184&gt;100,Model!F184&lt;0.02),44.390782,Model!F184)</f>
        <v>44.390782000000002</v>
      </c>
      <c r="O178" s="13">
        <f>IF(OR(Model!G184&gt;6,Model!G184&lt;0.02),1.74888827,Model!G184)</f>
        <v>1.7488882699999999</v>
      </c>
      <c r="P178" s="13">
        <f>IF(OR(Model!H184&gt;0.6,Model!H184&lt;0.02),0.3561162,Model!H184)</f>
        <v>0.35611619999999999</v>
      </c>
      <c r="Q178" s="13">
        <f>IF(OR(Model!I184&gt;80,Model!I184&lt;0.02),39.55,Model!I184)</f>
        <v>39.549999999999997</v>
      </c>
      <c r="R178" s="13">
        <f>IF(OR(Model!J184&gt;80,Model!J184&lt;0.02),39.55,Model!J184)</f>
        <v>39.549999999999997</v>
      </c>
      <c r="S178" s="13">
        <f>IF(OR(Model!K184&gt;120,Model!K184&lt;0.02),63.9,Model!K184)</f>
        <v>63.9</v>
      </c>
      <c r="T178" s="13">
        <f>IF(OR(Model!L184&gt;11,Model!L184&lt;0.02),6.4719718,Model!L184)</f>
        <v>6.4719718000000004</v>
      </c>
      <c r="U178" s="13">
        <f t="shared" si="2"/>
        <v>0.94885144831249479</v>
      </c>
      <c r="V178" t="b">
        <f>IF(Model!B184&gt;0,'Calulations '!J178-U178)</f>
        <v>0</v>
      </c>
    </row>
    <row r="179" spans="10:22" x14ac:dyDescent="0.3">
      <c r="J179" s="13">
        <f>IF(OR(Model!B185&gt;7,Model!B185&lt;0.5),3.433,Model!B185)</f>
        <v>3.4329999999999998</v>
      </c>
      <c r="K179" s="13">
        <f>IF(OR(Model!C185&gt;0.4,Model!C185&lt;0.05),0.2550503,Model!C185)</f>
        <v>0.25505030000000001</v>
      </c>
      <c r="L179" s="13">
        <f>IF(OR(Model!D185&gt;5,Model!D185&lt;0.05),2.2251955,Model!D185)</f>
        <v>2.2251954999999999</v>
      </c>
      <c r="M179" s="13">
        <f>IF(OR(Model!E185&gt;3800,Model!E185&lt;0.02),1979.0503,Model!E185)</f>
        <v>1979.0503000000001</v>
      </c>
      <c r="N179" s="13">
        <f>IF(OR(Model!F185&gt;100,Model!F185&lt;0.02),44.390782,Model!F185)</f>
        <v>44.390782000000002</v>
      </c>
      <c r="O179" s="13">
        <f>IF(OR(Model!G185&gt;6,Model!G185&lt;0.02),1.74888827,Model!G185)</f>
        <v>1.7488882699999999</v>
      </c>
      <c r="P179" s="13">
        <f>IF(OR(Model!H185&gt;0.6,Model!H185&lt;0.02),0.3561162,Model!H185)</f>
        <v>0.35611619999999999</v>
      </c>
      <c r="Q179" s="13">
        <f>IF(OR(Model!I185&gt;80,Model!I185&lt;0.02),39.55,Model!I185)</f>
        <v>39.549999999999997</v>
      </c>
      <c r="R179" s="13">
        <f>IF(OR(Model!J185&gt;80,Model!J185&lt;0.02),39.55,Model!J185)</f>
        <v>39.549999999999997</v>
      </c>
      <c r="S179" s="13">
        <f>IF(OR(Model!K185&gt;120,Model!K185&lt;0.02),63.9,Model!K185)</f>
        <v>63.9</v>
      </c>
      <c r="T179" s="13">
        <f>IF(OR(Model!L185&gt;11,Model!L185&lt;0.02),6.4719718,Model!L185)</f>
        <v>6.4719718000000004</v>
      </c>
      <c r="U179" s="13">
        <f t="shared" si="2"/>
        <v>0.94885144831249479</v>
      </c>
      <c r="V179" t="b">
        <f>IF(Model!B185&gt;0,'Calulations '!J179-U179)</f>
        <v>0</v>
      </c>
    </row>
    <row r="180" spans="10:22" x14ac:dyDescent="0.3">
      <c r="J180" s="13">
        <f>IF(OR(Model!B186&gt;7,Model!B186&lt;0.5),3.433,Model!B186)</f>
        <v>3.4329999999999998</v>
      </c>
      <c r="K180" s="13">
        <f>IF(OR(Model!C186&gt;0.4,Model!C186&lt;0.05),0.2550503,Model!C186)</f>
        <v>0.25505030000000001</v>
      </c>
      <c r="L180" s="13">
        <f>IF(OR(Model!D186&gt;5,Model!D186&lt;0.05),2.2251955,Model!D186)</f>
        <v>2.2251954999999999</v>
      </c>
      <c r="M180" s="13">
        <f>IF(OR(Model!E186&gt;3800,Model!E186&lt;0.02),1979.0503,Model!E186)</f>
        <v>1979.0503000000001</v>
      </c>
      <c r="N180" s="13">
        <f>IF(OR(Model!F186&gt;100,Model!F186&lt;0.02),44.390782,Model!F186)</f>
        <v>44.390782000000002</v>
      </c>
      <c r="O180" s="13">
        <f>IF(OR(Model!G186&gt;6,Model!G186&lt;0.02),1.74888827,Model!G186)</f>
        <v>1.7488882699999999</v>
      </c>
      <c r="P180" s="13">
        <f>IF(OR(Model!H186&gt;0.6,Model!H186&lt;0.02),0.3561162,Model!H186)</f>
        <v>0.35611619999999999</v>
      </c>
      <c r="Q180" s="13">
        <f>IF(OR(Model!I186&gt;80,Model!I186&lt;0.02),39.55,Model!I186)</f>
        <v>39.549999999999997</v>
      </c>
      <c r="R180" s="13">
        <f>IF(OR(Model!J186&gt;80,Model!J186&lt;0.02),39.55,Model!J186)</f>
        <v>39.549999999999997</v>
      </c>
      <c r="S180" s="13">
        <f>IF(OR(Model!K186&gt;120,Model!K186&lt;0.02),63.9,Model!K186)</f>
        <v>63.9</v>
      </c>
      <c r="T180" s="13">
        <f>IF(OR(Model!L186&gt;11,Model!L186&lt;0.02),6.4719718,Model!L186)</f>
        <v>6.4719718000000004</v>
      </c>
      <c r="U180" s="13">
        <f t="shared" si="2"/>
        <v>0.94885144831249479</v>
      </c>
      <c r="V180" t="b">
        <f>IF(Model!B186&gt;0,'Calulations '!J180-U180)</f>
        <v>0</v>
      </c>
    </row>
    <row r="181" spans="10:22" x14ac:dyDescent="0.3">
      <c r="J181" s="13">
        <f>IF(OR(Model!B187&gt;7,Model!B187&lt;0.5),3.433,Model!B187)</f>
        <v>3.4329999999999998</v>
      </c>
      <c r="K181" s="13">
        <f>IF(OR(Model!C187&gt;0.4,Model!C187&lt;0.05),0.2550503,Model!C187)</f>
        <v>0.25505030000000001</v>
      </c>
      <c r="L181" s="13">
        <f>IF(OR(Model!D187&gt;5,Model!D187&lt;0.05),2.2251955,Model!D187)</f>
        <v>2.2251954999999999</v>
      </c>
      <c r="M181" s="13">
        <f>IF(OR(Model!E187&gt;3800,Model!E187&lt;0.02),1979.0503,Model!E187)</f>
        <v>1979.0503000000001</v>
      </c>
      <c r="N181" s="13">
        <f>IF(OR(Model!F187&gt;100,Model!F187&lt;0.02),44.390782,Model!F187)</f>
        <v>44.390782000000002</v>
      </c>
      <c r="O181" s="13">
        <f>IF(OR(Model!G187&gt;6,Model!G187&lt;0.02),1.74888827,Model!G187)</f>
        <v>1.7488882699999999</v>
      </c>
      <c r="P181" s="13">
        <f>IF(OR(Model!H187&gt;0.6,Model!H187&lt;0.02),0.3561162,Model!H187)</f>
        <v>0.35611619999999999</v>
      </c>
      <c r="Q181" s="13">
        <f>IF(OR(Model!I187&gt;80,Model!I187&lt;0.02),39.55,Model!I187)</f>
        <v>39.549999999999997</v>
      </c>
      <c r="R181" s="13">
        <f>IF(OR(Model!J187&gt;80,Model!J187&lt;0.02),39.55,Model!J187)</f>
        <v>39.549999999999997</v>
      </c>
      <c r="S181" s="13">
        <f>IF(OR(Model!K187&gt;120,Model!K187&lt;0.02),63.9,Model!K187)</f>
        <v>63.9</v>
      </c>
      <c r="T181" s="13">
        <f>IF(OR(Model!L187&gt;11,Model!L187&lt;0.02),6.4719718,Model!L187)</f>
        <v>6.4719718000000004</v>
      </c>
      <c r="U181" s="13">
        <f t="shared" si="2"/>
        <v>0.94885144831249479</v>
      </c>
      <c r="V181" t="b">
        <f>IF(Model!B187&gt;0,'Calulations '!J181-U181)</f>
        <v>0</v>
      </c>
    </row>
    <row r="182" spans="10:22" x14ac:dyDescent="0.3">
      <c r="J182" s="13">
        <f>IF(OR(Model!B188&gt;7,Model!B188&lt;0.5),3.433,Model!B188)</f>
        <v>3.4329999999999998</v>
      </c>
      <c r="K182" s="13">
        <f>IF(OR(Model!C188&gt;0.4,Model!C188&lt;0.05),0.2550503,Model!C188)</f>
        <v>0.25505030000000001</v>
      </c>
      <c r="L182" s="13">
        <f>IF(OR(Model!D188&gt;5,Model!D188&lt;0.05),2.2251955,Model!D188)</f>
        <v>2.2251954999999999</v>
      </c>
      <c r="M182" s="13">
        <f>IF(OR(Model!E188&gt;3800,Model!E188&lt;0.02),1979.0503,Model!E188)</f>
        <v>1979.0503000000001</v>
      </c>
      <c r="N182" s="13">
        <f>IF(OR(Model!F188&gt;100,Model!F188&lt;0.02),44.390782,Model!F188)</f>
        <v>44.390782000000002</v>
      </c>
      <c r="O182" s="13">
        <f>IF(OR(Model!G188&gt;6,Model!G188&lt;0.02),1.74888827,Model!G188)</f>
        <v>1.7488882699999999</v>
      </c>
      <c r="P182" s="13">
        <f>IF(OR(Model!H188&gt;0.6,Model!H188&lt;0.02),0.3561162,Model!H188)</f>
        <v>0.35611619999999999</v>
      </c>
      <c r="Q182" s="13">
        <f>IF(OR(Model!I188&gt;80,Model!I188&lt;0.02),39.55,Model!I188)</f>
        <v>39.549999999999997</v>
      </c>
      <c r="R182" s="13">
        <f>IF(OR(Model!J188&gt;80,Model!J188&lt;0.02),39.55,Model!J188)</f>
        <v>39.549999999999997</v>
      </c>
      <c r="S182" s="13">
        <f>IF(OR(Model!K188&gt;120,Model!K188&lt;0.02),63.9,Model!K188)</f>
        <v>63.9</v>
      </c>
      <c r="T182" s="13">
        <f>IF(OR(Model!L188&gt;11,Model!L188&lt;0.02),6.4719718,Model!L188)</f>
        <v>6.4719718000000004</v>
      </c>
      <c r="U182" s="13">
        <f t="shared" si="2"/>
        <v>0.94885144831249479</v>
      </c>
      <c r="V182" t="b">
        <f>IF(Model!B188&gt;0,'Calulations '!J182-U182)</f>
        <v>0</v>
      </c>
    </row>
    <row r="183" spans="10:22" x14ac:dyDescent="0.3">
      <c r="J183" s="13">
        <f>IF(OR(Model!B189&gt;7,Model!B189&lt;0.5),3.433,Model!B189)</f>
        <v>3.4329999999999998</v>
      </c>
      <c r="K183" s="13">
        <f>IF(OR(Model!C189&gt;0.4,Model!C189&lt;0.05),0.2550503,Model!C189)</f>
        <v>0.25505030000000001</v>
      </c>
      <c r="L183" s="13">
        <f>IF(OR(Model!D189&gt;5,Model!D189&lt;0.05),2.2251955,Model!D189)</f>
        <v>2.2251954999999999</v>
      </c>
      <c r="M183" s="13">
        <f>IF(OR(Model!E189&gt;3800,Model!E189&lt;0.02),1979.0503,Model!E189)</f>
        <v>1979.0503000000001</v>
      </c>
      <c r="N183" s="13">
        <f>IF(OR(Model!F189&gt;100,Model!F189&lt;0.02),44.390782,Model!F189)</f>
        <v>44.390782000000002</v>
      </c>
      <c r="O183" s="13">
        <f>IF(OR(Model!G189&gt;6,Model!G189&lt;0.02),1.74888827,Model!G189)</f>
        <v>1.7488882699999999</v>
      </c>
      <c r="P183" s="13">
        <f>IF(OR(Model!H189&gt;0.6,Model!H189&lt;0.02),0.3561162,Model!H189)</f>
        <v>0.35611619999999999</v>
      </c>
      <c r="Q183" s="13">
        <f>IF(OR(Model!I189&gt;80,Model!I189&lt;0.02),39.55,Model!I189)</f>
        <v>39.549999999999997</v>
      </c>
      <c r="R183" s="13">
        <f>IF(OR(Model!J189&gt;80,Model!J189&lt;0.02),39.55,Model!J189)</f>
        <v>39.549999999999997</v>
      </c>
      <c r="S183" s="13">
        <f>IF(OR(Model!K189&gt;120,Model!K189&lt;0.02),63.9,Model!K189)</f>
        <v>63.9</v>
      </c>
      <c r="T183" s="13">
        <f>IF(OR(Model!L189&gt;11,Model!L189&lt;0.02),6.4719718,Model!L189)</f>
        <v>6.4719718000000004</v>
      </c>
      <c r="U183" s="13">
        <f t="shared" si="2"/>
        <v>0.94885144831249479</v>
      </c>
      <c r="V183" t="b">
        <f>IF(Model!B189&gt;0,'Calulations '!J183-U183)</f>
        <v>0</v>
      </c>
    </row>
    <row r="184" spans="10:22" x14ac:dyDescent="0.3">
      <c r="J184" s="13">
        <f>IF(OR(Model!B190&gt;7,Model!B190&lt;0.5),3.433,Model!B190)</f>
        <v>3.4329999999999998</v>
      </c>
      <c r="K184" s="13">
        <f>IF(OR(Model!C190&gt;0.4,Model!C190&lt;0.05),0.2550503,Model!C190)</f>
        <v>0.25505030000000001</v>
      </c>
      <c r="L184" s="13">
        <f>IF(OR(Model!D190&gt;5,Model!D190&lt;0.05),2.2251955,Model!D190)</f>
        <v>2.2251954999999999</v>
      </c>
      <c r="M184" s="13">
        <f>IF(OR(Model!E190&gt;3800,Model!E190&lt;0.02),1979.0503,Model!E190)</f>
        <v>1979.0503000000001</v>
      </c>
      <c r="N184" s="13">
        <f>IF(OR(Model!F190&gt;100,Model!F190&lt;0.02),44.390782,Model!F190)</f>
        <v>44.390782000000002</v>
      </c>
      <c r="O184" s="13">
        <f>IF(OR(Model!G190&gt;6,Model!G190&lt;0.02),1.74888827,Model!G190)</f>
        <v>1.7488882699999999</v>
      </c>
      <c r="P184" s="13">
        <f>IF(OR(Model!H190&gt;0.6,Model!H190&lt;0.02),0.3561162,Model!H190)</f>
        <v>0.35611619999999999</v>
      </c>
      <c r="Q184" s="13">
        <f>IF(OR(Model!I190&gt;80,Model!I190&lt;0.02),39.55,Model!I190)</f>
        <v>39.549999999999997</v>
      </c>
      <c r="R184" s="13">
        <f>IF(OR(Model!J190&gt;80,Model!J190&lt;0.02),39.55,Model!J190)</f>
        <v>39.549999999999997</v>
      </c>
      <c r="S184" s="13">
        <f>IF(OR(Model!K190&gt;120,Model!K190&lt;0.02),63.9,Model!K190)</f>
        <v>63.9</v>
      </c>
      <c r="T184" s="13">
        <f>IF(OR(Model!L190&gt;11,Model!L190&lt;0.02),6.4719718,Model!L190)</f>
        <v>6.4719718000000004</v>
      </c>
      <c r="U184" s="13">
        <f t="shared" si="2"/>
        <v>0.94885144831249479</v>
      </c>
      <c r="V184" t="b">
        <f>IF(Model!B190&gt;0,'Calulations '!J184-U184)</f>
        <v>0</v>
      </c>
    </row>
    <row r="185" spans="10:22" x14ac:dyDescent="0.3">
      <c r="J185" s="13">
        <f>IF(OR(Model!B191&gt;7,Model!B191&lt;0.5),3.433,Model!B191)</f>
        <v>3.4329999999999998</v>
      </c>
      <c r="K185" s="13">
        <f>IF(OR(Model!C191&gt;0.4,Model!C191&lt;0.05),0.2550503,Model!C191)</f>
        <v>0.25505030000000001</v>
      </c>
      <c r="L185" s="13">
        <f>IF(OR(Model!D191&gt;5,Model!D191&lt;0.05),2.2251955,Model!D191)</f>
        <v>2.2251954999999999</v>
      </c>
      <c r="M185" s="13">
        <f>IF(OR(Model!E191&gt;3800,Model!E191&lt;0.02),1979.0503,Model!E191)</f>
        <v>1979.0503000000001</v>
      </c>
      <c r="N185" s="13">
        <f>IF(OR(Model!F191&gt;100,Model!F191&lt;0.02),44.390782,Model!F191)</f>
        <v>44.390782000000002</v>
      </c>
      <c r="O185" s="13">
        <f>IF(OR(Model!G191&gt;6,Model!G191&lt;0.02),1.74888827,Model!G191)</f>
        <v>1.7488882699999999</v>
      </c>
      <c r="P185" s="13">
        <f>IF(OR(Model!H191&gt;0.6,Model!H191&lt;0.02),0.3561162,Model!H191)</f>
        <v>0.35611619999999999</v>
      </c>
      <c r="Q185" s="13">
        <f>IF(OR(Model!I191&gt;80,Model!I191&lt;0.02),39.55,Model!I191)</f>
        <v>39.549999999999997</v>
      </c>
      <c r="R185" s="13">
        <f>IF(OR(Model!J191&gt;80,Model!J191&lt;0.02),39.55,Model!J191)</f>
        <v>39.549999999999997</v>
      </c>
      <c r="S185" s="13">
        <f>IF(OR(Model!K191&gt;120,Model!K191&lt;0.02),63.9,Model!K191)</f>
        <v>63.9</v>
      </c>
      <c r="T185" s="13">
        <f>IF(OR(Model!L191&gt;11,Model!L191&lt;0.02),6.4719718,Model!L191)</f>
        <v>6.4719718000000004</v>
      </c>
      <c r="U185" s="13">
        <f t="shared" si="2"/>
        <v>0.94885144831249479</v>
      </c>
      <c r="V185" t="b">
        <f>IF(Model!B191&gt;0,'Calulations '!J185-U185)</f>
        <v>0</v>
      </c>
    </row>
    <row r="186" spans="10:22" x14ac:dyDescent="0.3">
      <c r="J186" s="13">
        <f>IF(OR(Model!B192&gt;7,Model!B192&lt;0.5),3.433,Model!B192)</f>
        <v>3.4329999999999998</v>
      </c>
      <c r="K186" s="13">
        <f>IF(OR(Model!C192&gt;0.4,Model!C192&lt;0.05),0.2550503,Model!C192)</f>
        <v>0.25505030000000001</v>
      </c>
      <c r="L186" s="13">
        <f>IF(OR(Model!D192&gt;5,Model!D192&lt;0.05),2.2251955,Model!D192)</f>
        <v>2.2251954999999999</v>
      </c>
      <c r="M186" s="13">
        <f>IF(OR(Model!E192&gt;3800,Model!E192&lt;0.02),1979.0503,Model!E192)</f>
        <v>1979.0503000000001</v>
      </c>
      <c r="N186" s="13">
        <f>IF(OR(Model!F192&gt;100,Model!F192&lt;0.02),44.390782,Model!F192)</f>
        <v>44.390782000000002</v>
      </c>
      <c r="O186" s="13">
        <f>IF(OR(Model!G192&gt;6,Model!G192&lt;0.02),1.74888827,Model!G192)</f>
        <v>1.7488882699999999</v>
      </c>
      <c r="P186" s="13">
        <f>IF(OR(Model!H192&gt;0.6,Model!H192&lt;0.02),0.3561162,Model!H192)</f>
        <v>0.35611619999999999</v>
      </c>
      <c r="Q186" s="13">
        <f>IF(OR(Model!I192&gt;80,Model!I192&lt;0.02),39.55,Model!I192)</f>
        <v>39.549999999999997</v>
      </c>
      <c r="R186" s="13">
        <f>IF(OR(Model!J192&gt;80,Model!J192&lt;0.02),39.55,Model!J192)</f>
        <v>39.549999999999997</v>
      </c>
      <c r="S186" s="13">
        <f>IF(OR(Model!K192&gt;120,Model!K192&lt;0.02),63.9,Model!K192)</f>
        <v>63.9</v>
      </c>
      <c r="T186" s="13">
        <f>IF(OR(Model!L192&gt;11,Model!L192&lt;0.02),6.4719718,Model!L192)</f>
        <v>6.4719718000000004</v>
      </c>
      <c r="U186" s="13">
        <f t="shared" si="2"/>
        <v>0.94885144831249479</v>
      </c>
      <c r="V186" t="b">
        <f>IF(Model!B192&gt;0,'Calulations '!J186-U186)</f>
        <v>0</v>
      </c>
    </row>
    <row r="187" spans="10:22" x14ac:dyDescent="0.3">
      <c r="J187" s="13">
        <f>IF(OR(Model!B193&gt;7,Model!B193&lt;0.5),3.433,Model!B193)</f>
        <v>3.4329999999999998</v>
      </c>
      <c r="K187" s="13">
        <f>IF(OR(Model!C193&gt;0.4,Model!C193&lt;0.05),0.2550503,Model!C193)</f>
        <v>0.25505030000000001</v>
      </c>
      <c r="L187" s="13">
        <f>IF(OR(Model!D193&gt;5,Model!D193&lt;0.05),2.2251955,Model!D193)</f>
        <v>2.2251954999999999</v>
      </c>
      <c r="M187" s="13">
        <f>IF(OR(Model!E193&gt;3800,Model!E193&lt;0.02),1979.0503,Model!E193)</f>
        <v>1979.0503000000001</v>
      </c>
      <c r="N187" s="13">
        <f>IF(OR(Model!F193&gt;100,Model!F193&lt;0.02),44.390782,Model!F193)</f>
        <v>44.390782000000002</v>
      </c>
      <c r="O187" s="13">
        <f>IF(OR(Model!G193&gt;6,Model!G193&lt;0.02),1.74888827,Model!G193)</f>
        <v>1.7488882699999999</v>
      </c>
      <c r="P187" s="13">
        <f>IF(OR(Model!H193&gt;0.6,Model!H193&lt;0.02),0.3561162,Model!H193)</f>
        <v>0.35611619999999999</v>
      </c>
      <c r="Q187" s="13">
        <f>IF(OR(Model!I193&gt;80,Model!I193&lt;0.02),39.55,Model!I193)</f>
        <v>39.549999999999997</v>
      </c>
      <c r="R187" s="13">
        <f>IF(OR(Model!J193&gt;80,Model!J193&lt;0.02),39.55,Model!J193)</f>
        <v>39.549999999999997</v>
      </c>
      <c r="S187" s="13">
        <f>IF(OR(Model!K193&gt;120,Model!K193&lt;0.02),63.9,Model!K193)</f>
        <v>63.9</v>
      </c>
      <c r="T187" s="13">
        <f>IF(OR(Model!L193&gt;11,Model!L193&lt;0.02),6.4719718,Model!L193)</f>
        <v>6.4719718000000004</v>
      </c>
      <c r="U187" s="13">
        <f t="shared" si="2"/>
        <v>0.94885144831249479</v>
      </c>
      <c r="V187" t="b">
        <f>IF(Model!B193&gt;0,'Calulations '!J187-U187)</f>
        <v>0</v>
      </c>
    </row>
    <row r="188" spans="10:22" x14ac:dyDescent="0.3">
      <c r="J188" s="13">
        <f>IF(OR(Model!B194&gt;7,Model!B194&lt;0.5),3.433,Model!B194)</f>
        <v>3.4329999999999998</v>
      </c>
      <c r="K188" s="13">
        <f>IF(OR(Model!C194&gt;0.4,Model!C194&lt;0.05),0.2550503,Model!C194)</f>
        <v>0.25505030000000001</v>
      </c>
      <c r="L188" s="13">
        <f>IF(OR(Model!D194&gt;5,Model!D194&lt;0.05),2.2251955,Model!D194)</f>
        <v>2.2251954999999999</v>
      </c>
      <c r="M188" s="13">
        <f>IF(OR(Model!E194&gt;3800,Model!E194&lt;0.02),1979.0503,Model!E194)</f>
        <v>1979.0503000000001</v>
      </c>
      <c r="N188" s="13">
        <f>IF(OR(Model!F194&gt;100,Model!F194&lt;0.02),44.390782,Model!F194)</f>
        <v>44.390782000000002</v>
      </c>
      <c r="O188" s="13">
        <f>IF(OR(Model!G194&gt;6,Model!G194&lt;0.02),1.74888827,Model!G194)</f>
        <v>1.7488882699999999</v>
      </c>
      <c r="P188" s="13">
        <f>IF(OR(Model!H194&gt;0.6,Model!H194&lt;0.02),0.3561162,Model!H194)</f>
        <v>0.35611619999999999</v>
      </c>
      <c r="Q188" s="13">
        <f>IF(OR(Model!I194&gt;80,Model!I194&lt;0.02),39.55,Model!I194)</f>
        <v>39.549999999999997</v>
      </c>
      <c r="R188" s="13">
        <f>IF(OR(Model!J194&gt;80,Model!J194&lt;0.02),39.55,Model!J194)</f>
        <v>39.549999999999997</v>
      </c>
      <c r="S188" s="13">
        <f>IF(OR(Model!K194&gt;120,Model!K194&lt;0.02),63.9,Model!K194)</f>
        <v>63.9</v>
      </c>
      <c r="T188" s="13">
        <f>IF(OR(Model!L194&gt;11,Model!L194&lt;0.02),6.4719718,Model!L194)</f>
        <v>6.4719718000000004</v>
      </c>
      <c r="U188" s="13">
        <f t="shared" si="2"/>
        <v>0.94885144831249479</v>
      </c>
      <c r="V188" t="b">
        <f>IF(Model!B194&gt;0,'Calulations '!J188-U188)</f>
        <v>0</v>
      </c>
    </row>
    <row r="189" spans="10:22" x14ac:dyDescent="0.3">
      <c r="J189" s="13">
        <f>IF(OR(Model!B195&gt;7,Model!B195&lt;0.5),3.433,Model!B195)</f>
        <v>3.4329999999999998</v>
      </c>
      <c r="K189" s="13">
        <f>IF(OR(Model!C195&gt;0.4,Model!C195&lt;0.05),0.2550503,Model!C195)</f>
        <v>0.25505030000000001</v>
      </c>
      <c r="L189" s="13">
        <f>IF(OR(Model!D195&gt;5,Model!D195&lt;0.05),2.2251955,Model!D195)</f>
        <v>2.2251954999999999</v>
      </c>
      <c r="M189" s="13">
        <f>IF(OR(Model!E195&gt;3800,Model!E195&lt;0.02),1979.0503,Model!E195)</f>
        <v>1979.0503000000001</v>
      </c>
      <c r="N189" s="13">
        <f>IF(OR(Model!F195&gt;100,Model!F195&lt;0.02),44.390782,Model!F195)</f>
        <v>44.390782000000002</v>
      </c>
      <c r="O189" s="13">
        <f>IF(OR(Model!G195&gt;6,Model!G195&lt;0.02),1.74888827,Model!G195)</f>
        <v>1.7488882699999999</v>
      </c>
      <c r="P189" s="13">
        <f>IF(OR(Model!H195&gt;0.6,Model!H195&lt;0.02),0.3561162,Model!H195)</f>
        <v>0.35611619999999999</v>
      </c>
      <c r="Q189" s="13">
        <f>IF(OR(Model!I195&gt;80,Model!I195&lt;0.02),39.55,Model!I195)</f>
        <v>39.549999999999997</v>
      </c>
      <c r="R189" s="13">
        <f>IF(OR(Model!J195&gt;80,Model!J195&lt;0.02),39.55,Model!J195)</f>
        <v>39.549999999999997</v>
      </c>
      <c r="S189" s="13">
        <f>IF(OR(Model!K195&gt;120,Model!K195&lt;0.02),63.9,Model!K195)</f>
        <v>63.9</v>
      </c>
      <c r="T189" s="13">
        <f>IF(OR(Model!L195&gt;11,Model!L195&lt;0.02),6.4719718,Model!L195)</f>
        <v>6.4719718000000004</v>
      </c>
      <c r="U189" s="13">
        <f t="shared" si="2"/>
        <v>0.94885144831249479</v>
      </c>
      <c r="V189" t="b">
        <f>IF(Model!B195&gt;0,'Calulations '!J189-U189)</f>
        <v>0</v>
      </c>
    </row>
    <row r="190" spans="10:22" x14ac:dyDescent="0.3">
      <c r="J190" s="13">
        <f>IF(OR(Model!B196&gt;7,Model!B196&lt;0.5),3.433,Model!B196)</f>
        <v>3.4329999999999998</v>
      </c>
      <c r="K190" s="13">
        <f>IF(OR(Model!C196&gt;0.4,Model!C196&lt;0.05),0.2550503,Model!C196)</f>
        <v>0.25505030000000001</v>
      </c>
      <c r="L190" s="13">
        <f>IF(OR(Model!D196&gt;5,Model!D196&lt;0.05),2.2251955,Model!D196)</f>
        <v>2.2251954999999999</v>
      </c>
      <c r="M190" s="13">
        <f>IF(OR(Model!E196&gt;3800,Model!E196&lt;0.02),1979.0503,Model!E196)</f>
        <v>1979.0503000000001</v>
      </c>
      <c r="N190" s="13">
        <f>IF(OR(Model!F196&gt;100,Model!F196&lt;0.02),44.390782,Model!F196)</f>
        <v>44.390782000000002</v>
      </c>
      <c r="O190" s="13">
        <f>IF(OR(Model!G196&gt;6,Model!G196&lt;0.02),1.74888827,Model!G196)</f>
        <v>1.7488882699999999</v>
      </c>
      <c r="P190" s="13">
        <f>IF(OR(Model!H196&gt;0.6,Model!H196&lt;0.02),0.3561162,Model!H196)</f>
        <v>0.35611619999999999</v>
      </c>
      <c r="Q190" s="13">
        <f>IF(OR(Model!I196&gt;80,Model!I196&lt;0.02),39.55,Model!I196)</f>
        <v>39.549999999999997</v>
      </c>
      <c r="R190" s="13">
        <f>IF(OR(Model!J196&gt;80,Model!J196&lt;0.02),39.55,Model!J196)</f>
        <v>39.549999999999997</v>
      </c>
      <c r="S190" s="13">
        <f>IF(OR(Model!K196&gt;120,Model!K196&lt;0.02),63.9,Model!K196)</f>
        <v>63.9</v>
      </c>
      <c r="T190" s="13">
        <f>IF(OR(Model!L196&gt;11,Model!L196&lt;0.02),6.4719718,Model!L196)</f>
        <v>6.4719718000000004</v>
      </c>
      <c r="U190" s="13">
        <f t="shared" si="2"/>
        <v>0.94885144831249479</v>
      </c>
      <c r="V190" t="b">
        <f>IF(Model!B196&gt;0,'Calulations '!J190-U190)</f>
        <v>0</v>
      </c>
    </row>
    <row r="191" spans="10:22" x14ac:dyDescent="0.3">
      <c r="J191" s="13">
        <f>IF(OR(Model!B197&gt;7,Model!B197&lt;0.5),3.433,Model!B197)</f>
        <v>3.4329999999999998</v>
      </c>
      <c r="K191" s="13">
        <f>IF(OR(Model!C197&gt;0.4,Model!C197&lt;0.05),0.2550503,Model!C197)</f>
        <v>0.25505030000000001</v>
      </c>
      <c r="L191" s="13">
        <f>IF(OR(Model!D197&gt;5,Model!D197&lt;0.05),2.2251955,Model!D197)</f>
        <v>2.2251954999999999</v>
      </c>
      <c r="M191" s="13">
        <f>IF(OR(Model!E197&gt;3800,Model!E197&lt;0.02),1979.0503,Model!E197)</f>
        <v>1979.0503000000001</v>
      </c>
      <c r="N191" s="13">
        <f>IF(OR(Model!F197&gt;100,Model!F197&lt;0.02),44.390782,Model!F197)</f>
        <v>44.390782000000002</v>
      </c>
      <c r="O191" s="13">
        <f>IF(OR(Model!G197&gt;6,Model!G197&lt;0.02),1.74888827,Model!G197)</f>
        <v>1.7488882699999999</v>
      </c>
      <c r="P191" s="13">
        <f>IF(OR(Model!H197&gt;0.6,Model!H197&lt;0.02),0.3561162,Model!H197)</f>
        <v>0.35611619999999999</v>
      </c>
      <c r="Q191" s="13">
        <f>IF(OR(Model!I197&gt;80,Model!I197&lt;0.02),39.55,Model!I197)</f>
        <v>39.549999999999997</v>
      </c>
      <c r="R191" s="13">
        <f>IF(OR(Model!J197&gt;80,Model!J197&lt;0.02),39.55,Model!J197)</f>
        <v>39.549999999999997</v>
      </c>
      <c r="S191" s="13">
        <f>IF(OR(Model!K197&gt;120,Model!K197&lt;0.02),63.9,Model!K197)</f>
        <v>63.9</v>
      </c>
      <c r="T191" s="13">
        <f>IF(OR(Model!L197&gt;11,Model!L197&lt;0.02),6.4719718,Model!L197)</f>
        <v>6.4719718000000004</v>
      </c>
      <c r="U191" s="13">
        <f t="shared" si="2"/>
        <v>0.94885144831249479</v>
      </c>
      <c r="V191" t="b">
        <f>IF(Model!B197&gt;0,'Calulations '!J191-U191)</f>
        <v>0</v>
      </c>
    </row>
    <row r="192" spans="10:22" x14ac:dyDescent="0.3">
      <c r="J192" s="13">
        <f>IF(OR(Model!B198&gt;7,Model!B198&lt;0.5),3.433,Model!B198)</f>
        <v>3.4329999999999998</v>
      </c>
      <c r="K192" s="13">
        <f>IF(OR(Model!C198&gt;0.4,Model!C198&lt;0.05),0.2550503,Model!C198)</f>
        <v>0.25505030000000001</v>
      </c>
      <c r="L192" s="13">
        <f>IF(OR(Model!D198&gt;5,Model!D198&lt;0.05),2.2251955,Model!D198)</f>
        <v>2.2251954999999999</v>
      </c>
      <c r="M192" s="13">
        <f>IF(OR(Model!E198&gt;3800,Model!E198&lt;0.02),1979.0503,Model!E198)</f>
        <v>1979.0503000000001</v>
      </c>
      <c r="N192" s="13">
        <f>IF(OR(Model!F198&gt;100,Model!F198&lt;0.02),44.390782,Model!F198)</f>
        <v>44.390782000000002</v>
      </c>
      <c r="O192" s="13">
        <f>IF(OR(Model!G198&gt;6,Model!G198&lt;0.02),1.74888827,Model!G198)</f>
        <v>1.7488882699999999</v>
      </c>
      <c r="P192" s="13">
        <f>IF(OR(Model!H198&gt;0.6,Model!H198&lt;0.02),0.3561162,Model!H198)</f>
        <v>0.35611619999999999</v>
      </c>
      <c r="Q192" s="13">
        <f>IF(OR(Model!I198&gt;80,Model!I198&lt;0.02),39.55,Model!I198)</f>
        <v>39.549999999999997</v>
      </c>
      <c r="R192" s="13">
        <f>IF(OR(Model!J198&gt;80,Model!J198&lt;0.02),39.55,Model!J198)</f>
        <v>39.549999999999997</v>
      </c>
      <c r="S192" s="13">
        <f>IF(OR(Model!K198&gt;120,Model!K198&lt;0.02),63.9,Model!K198)</f>
        <v>63.9</v>
      </c>
      <c r="T192" s="13">
        <f>IF(OR(Model!L198&gt;11,Model!L198&lt;0.02),6.4719718,Model!L198)</f>
        <v>6.4719718000000004</v>
      </c>
      <c r="U192" s="13">
        <f t="shared" si="2"/>
        <v>0.94885144831249479</v>
      </c>
      <c r="V192" t="b">
        <f>IF(Model!B198&gt;0,'Calulations '!J192-U192)</f>
        <v>0</v>
      </c>
    </row>
    <row r="193" spans="10:22" x14ac:dyDescent="0.3">
      <c r="J193" s="13">
        <f>IF(OR(Model!B199&gt;7,Model!B199&lt;0.5),3.433,Model!B199)</f>
        <v>3.4329999999999998</v>
      </c>
      <c r="K193" s="13">
        <f>IF(OR(Model!C199&gt;0.4,Model!C199&lt;0.05),0.2550503,Model!C199)</f>
        <v>0.25505030000000001</v>
      </c>
      <c r="L193" s="13">
        <f>IF(OR(Model!D199&gt;5,Model!D199&lt;0.05),2.2251955,Model!D199)</f>
        <v>2.2251954999999999</v>
      </c>
      <c r="M193" s="13">
        <f>IF(OR(Model!E199&gt;3800,Model!E199&lt;0.02),1979.0503,Model!E199)</f>
        <v>1979.0503000000001</v>
      </c>
      <c r="N193" s="13">
        <f>IF(OR(Model!F199&gt;100,Model!F199&lt;0.02),44.390782,Model!F199)</f>
        <v>44.390782000000002</v>
      </c>
      <c r="O193" s="13">
        <f>IF(OR(Model!G199&gt;6,Model!G199&lt;0.02),1.74888827,Model!G199)</f>
        <v>1.7488882699999999</v>
      </c>
      <c r="P193" s="13">
        <f>IF(OR(Model!H199&gt;0.6,Model!H199&lt;0.02),0.3561162,Model!H199)</f>
        <v>0.35611619999999999</v>
      </c>
      <c r="Q193" s="13">
        <f>IF(OR(Model!I199&gt;80,Model!I199&lt;0.02),39.55,Model!I199)</f>
        <v>39.549999999999997</v>
      </c>
      <c r="R193" s="13">
        <f>IF(OR(Model!J199&gt;80,Model!J199&lt;0.02),39.55,Model!J199)</f>
        <v>39.549999999999997</v>
      </c>
      <c r="S193" s="13">
        <f>IF(OR(Model!K199&gt;120,Model!K199&lt;0.02),63.9,Model!K199)</f>
        <v>63.9</v>
      </c>
      <c r="T193" s="13">
        <f>IF(OR(Model!L199&gt;11,Model!L199&lt;0.02),6.4719718,Model!L199)</f>
        <v>6.4719718000000004</v>
      </c>
      <c r="U193" s="13">
        <f t="shared" si="2"/>
        <v>0.94885144831249479</v>
      </c>
      <c r="V193" t="b">
        <f>IF(Model!B199&gt;0,'Calulations '!J193-U193)</f>
        <v>0</v>
      </c>
    </row>
    <row r="194" spans="10:22" x14ac:dyDescent="0.3">
      <c r="J194" s="13">
        <f>IF(OR(Model!B200&gt;7,Model!B200&lt;0.5),3.433,Model!B200)</f>
        <v>3.4329999999999998</v>
      </c>
      <c r="K194" s="13">
        <f>IF(OR(Model!C200&gt;0.4,Model!C200&lt;0.05),0.2550503,Model!C200)</f>
        <v>0.25505030000000001</v>
      </c>
      <c r="L194" s="13">
        <f>IF(OR(Model!D200&gt;5,Model!D200&lt;0.05),2.2251955,Model!D200)</f>
        <v>2.2251954999999999</v>
      </c>
      <c r="M194" s="13">
        <f>IF(OR(Model!E200&gt;3800,Model!E200&lt;0.02),1979.0503,Model!E200)</f>
        <v>1979.0503000000001</v>
      </c>
      <c r="N194" s="13">
        <f>IF(OR(Model!F200&gt;100,Model!F200&lt;0.02),44.390782,Model!F200)</f>
        <v>44.390782000000002</v>
      </c>
      <c r="O194" s="13">
        <f>IF(OR(Model!G200&gt;6,Model!G200&lt;0.02),1.74888827,Model!G200)</f>
        <v>1.7488882699999999</v>
      </c>
      <c r="P194" s="13">
        <f>IF(OR(Model!H200&gt;0.6,Model!H200&lt;0.02),0.3561162,Model!H200)</f>
        <v>0.35611619999999999</v>
      </c>
      <c r="Q194" s="13">
        <f>IF(OR(Model!I200&gt;80,Model!I200&lt;0.02),39.55,Model!I200)</f>
        <v>39.549999999999997</v>
      </c>
      <c r="R194" s="13">
        <f>IF(OR(Model!J200&gt;80,Model!J200&lt;0.02),39.55,Model!J200)</f>
        <v>39.549999999999997</v>
      </c>
      <c r="S194" s="13">
        <f>IF(OR(Model!K200&gt;120,Model!K200&lt;0.02),63.9,Model!K200)</f>
        <v>63.9</v>
      </c>
      <c r="T194" s="13">
        <f>IF(OR(Model!L200&gt;11,Model!L200&lt;0.02),6.4719718,Model!L200)</f>
        <v>6.4719718000000004</v>
      </c>
      <c r="U194" s="13">
        <f t="shared" si="2"/>
        <v>0.94885144831249479</v>
      </c>
      <c r="V194" t="b">
        <f>IF(Model!B200&gt;0,'Calulations '!J194-U194)</f>
        <v>0</v>
      </c>
    </row>
    <row r="195" spans="10:22" x14ac:dyDescent="0.3">
      <c r="J195" s="13">
        <f>IF(OR(Model!B201&gt;7,Model!B201&lt;0.5),3.433,Model!B201)</f>
        <v>3.4329999999999998</v>
      </c>
      <c r="K195" s="13">
        <f>IF(OR(Model!C201&gt;0.4,Model!C201&lt;0.05),0.2550503,Model!C201)</f>
        <v>0.25505030000000001</v>
      </c>
      <c r="L195" s="13">
        <f>IF(OR(Model!D201&gt;5,Model!D201&lt;0.05),2.2251955,Model!D201)</f>
        <v>2.2251954999999999</v>
      </c>
      <c r="M195" s="13">
        <f>IF(OR(Model!E201&gt;3800,Model!E201&lt;0.02),1979.0503,Model!E201)</f>
        <v>1979.0503000000001</v>
      </c>
      <c r="N195" s="13">
        <f>IF(OR(Model!F201&gt;100,Model!F201&lt;0.02),44.390782,Model!F201)</f>
        <v>44.390782000000002</v>
      </c>
      <c r="O195" s="13">
        <f>IF(OR(Model!G201&gt;6,Model!G201&lt;0.02),1.74888827,Model!G201)</f>
        <v>1.7488882699999999</v>
      </c>
      <c r="P195" s="13">
        <f>IF(OR(Model!H201&gt;0.6,Model!H201&lt;0.02),0.3561162,Model!H201)</f>
        <v>0.35611619999999999</v>
      </c>
      <c r="Q195" s="13">
        <f>IF(OR(Model!I201&gt;80,Model!I201&lt;0.02),39.55,Model!I201)</f>
        <v>39.549999999999997</v>
      </c>
      <c r="R195" s="13">
        <f>IF(OR(Model!J201&gt;80,Model!J201&lt;0.02),39.55,Model!J201)</f>
        <v>39.549999999999997</v>
      </c>
      <c r="S195" s="13">
        <f>IF(OR(Model!K201&gt;120,Model!K201&lt;0.02),63.9,Model!K201)</f>
        <v>63.9</v>
      </c>
      <c r="T195" s="13">
        <f>IF(OR(Model!L201&gt;11,Model!L201&lt;0.02),6.4719718,Model!L201)</f>
        <v>6.4719718000000004</v>
      </c>
      <c r="U195" s="13">
        <f t="shared" si="2"/>
        <v>0.94885144831249479</v>
      </c>
      <c r="V195" t="b">
        <f>IF(Model!B201&gt;0,'Calulations '!J195-U195)</f>
        <v>0</v>
      </c>
    </row>
    <row r="196" spans="10:22" x14ac:dyDescent="0.3">
      <c r="J196" s="13">
        <f>IF(OR(Model!B202&gt;7,Model!B202&lt;0.5),3.433,Model!B202)</f>
        <v>3.4329999999999998</v>
      </c>
      <c r="K196" s="13">
        <f>IF(OR(Model!C202&gt;0.4,Model!C202&lt;0.05),0.2550503,Model!C202)</f>
        <v>0.25505030000000001</v>
      </c>
      <c r="L196" s="13">
        <f>IF(OR(Model!D202&gt;5,Model!D202&lt;0.05),2.2251955,Model!D202)</f>
        <v>2.2251954999999999</v>
      </c>
      <c r="M196" s="13">
        <f>IF(OR(Model!E202&gt;3800,Model!E202&lt;0.02),1979.0503,Model!E202)</f>
        <v>1979.0503000000001</v>
      </c>
      <c r="N196" s="13">
        <f>IF(OR(Model!F202&gt;100,Model!F202&lt;0.02),44.390782,Model!F202)</f>
        <v>44.390782000000002</v>
      </c>
      <c r="O196" s="13">
        <f>IF(OR(Model!G202&gt;6,Model!G202&lt;0.02),1.74888827,Model!G202)</f>
        <v>1.7488882699999999</v>
      </c>
      <c r="P196" s="13">
        <f>IF(OR(Model!H202&gt;0.6,Model!H202&lt;0.02),0.3561162,Model!H202)</f>
        <v>0.35611619999999999</v>
      </c>
      <c r="Q196" s="13">
        <f>IF(OR(Model!I202&gt;80,Model!I202&lt;0.02),39.55,Model!I202)</f>
        <v>39.549999999999997</v>
      </c>
      <c r="R196" s="13">
        <f>IF(OR(Model!J202&gt;80,Model!J202&lt;0.02),39.55,Model!J202)</f>
        <v>39.549999999999997</v>
      </c>
      <c r="S196" s="13">
        <f>IF(OR(Model!K202&gt;120,Model!K202&lt;0.02),63.9,Model!K202)</f>
        <v>63.9</v>
      </c>
      <c r="T196" s="13">
        <f>IF(OR(Model!L202&gt;11,Model!L202&lt;0.02),6.4719718,Model!L202)</f>
        <v>6.4719718000000004</v>
      </c>
      <c r="U196" s="13">
        <f t="shared" si="2"/>
        <v>0.94885144831249479</v>
      </c>
      <c r="V196" t="b">
        <f>IF(Model!B202&gt;0,'Calulations '!J196-U196)</f>
        <v>0</v>
      </c>
    </row>
    <row r="197" spans="10:22" x14ac:dyDescent="0.3">
      <c r="J197" s="13">
        <f>IF(OR(Model!B203&gt;7,Model!B203&lt;0.5),3.433,Model!B203)</f>
        <v>3.4329999999999998</v>
      </c>
      <c r="K197" s="13">
        <f>IF(OR(Model!C203&gt;0.4,Model!C203&lt;0.05),0.2550503,Model!C203)</f>
        <v>0.25505030000000001</v>
      </c>
      <c r="L197" s="13">
        <f>IF(OR(Model!D203&gt;5,Model!D203&lt;0.05),2.2251955,Model!D203)</f>
        <v>2.2251954999999999</v>
      </c>
      <c r="M197" s="13">
        <f>IF(OR(Model!E203&gt;3800,Model!E203&lt;0.02),1979.0503,Model!E203)</f>
        <v>1979.0503000000001</v>
      </c>
      <c r="N197" s="13">
        <f>IF(OR(Model!F203&gt;100,Model!F203&lt;0.02),44.390782,Model!F203)</f>
        <v>44.390782000000002</v>
      </c>
      <c r="O197" s="13">
        <f>IF(OR(Model!G203&gt;6,Model!G203&lt;0.02),1.74888827,Model!G203)</f>
        <v>1.7488882699999999</v>
      </c>
      <c r="P197" s="13">
        <f>IF(OR(Model!H203&gt;0.6,Model!H203&lt;0.02),0.3561162,Model!H203)</f>
        <v>0.35611619999999999</v>
      </c>
      <c r="Q197" s="13">
        <f>IF(OR(Model!I203&gt;80,Model!I203&lt;0.02),39.55,Model!I203)</f>
        <v>39.549999999999997</v>
      </c>
      <c r="R197" s="13">
        <f>IF(OR(Model!J203&gt;80,Model!J203&lt;0.02),39.55,Model!J203)</f>
        <v>39.549999999999997</v>
      </c>
      <c r="S197" s="13">
        <f>IF(OR(Model!K203&gt;120,Model!K203&lt;0.02),63.9,Model!K203)</f>
        <v>63.9</v>
      </c>
      <c r="T197" s="13">
        <f>IF(OR(Model!L203&gt;11,Model!L203&lt;0.02),6.4719718,Model!L203)</f>
        <v>6.4719718000000004</v>
      </c>
      <c r="U197" s="13">
        <f t="shared" si="2"/>
        <v>0.94885144831249479</v>
      </c>
      <c r="V197" t="b">
        <f>IF(Model!B203&gt;0,'Calulations '!J197-U197)</f>
        <v>0</v>
      </c>
    </row>
    <row r="198" spans="10:22" x14ac:dyDescent="0.3">
      <c r="J198" s="13">
        <f>IF(OR(Model!B204&gt;7,Model!B204&lt;0.5),3.433,Model!B204)</f>
        <v>3.4329999999999998</v>
      </c>
      <c r="K198" s="13">
        <f>IF(OR(Model!C204&gt;0.4,Model!C204&lt;0.05),0.2550503,Model!C204)</f>
        <v>0.25505030000000001</v>
      </c>
      <c r="L198" s="13">
        <f>IF(OR(Model!D204&gt;5,Model!D204&lt;0.05),2.2251955,Model!D204)</f>
        <v>2.2251954999999999</v>
      </c>
      <c r="M198" s="13">
        <f>IF(OR(Model!E204&gt;3800,Model!E204&lt;0.02),1979.0503,Model!E204)</f>
        <v>1979.0503000000001</v>
      </c>
      <c r="N198" s="13">
        <f>IF(OR(Model!F204&gt;100,Model!F204&lt;0.02),44.390782,Model!F204)</f>
        <v>44.390782000000002</v>
      </c>
      <c r="O198" s="13">
        <f>IF(OR(Model!G204&gt;6,Model!G204&lt;0.02),1.74888827,Model!G204)</f>
        <v>1.7488882699999999</v>
      </c>
      <c r="P198" s="13">
        <f>IF(OR(Model!H204&gt;0.6,Model!H204&lt;0.02),0.3561162,Model!H204)</f>
        <v>0.35611619999999999</v>
      </c>
      <c r="Q198" s="13">
        <f>IF(OR(Model!I204&gt;80,Model!I204&lt;0.02),39.55,Model!I204)</f>
        <v>39.549999999999997</v>
      </c>
      <c r="R198" s="13">
        <f>IF(OR(Model!J204&gt;80,Model!J204&lt;0.02),39.55,Model!J204)</f>
        <v>39.549999999999997</v>
      </c>
      <c r="S198" s="13">
        <f>IF(OR(Model!K204&gt;120,Model!K204&lt;0.02),63.9,Model!K204)</f>
        <v>63.9</v>
      </c>
      <c r="T198" s="13">
        <f>IF(OR(Model!L204&gt;11,Model!L204&lt;0.02),6.4719718,Model!L204)</f>
        <v>6.4719718000000004</v>
      </c>
      <c r="U198" s="13">
        <f t="shared" si="2"/>
        <v>0.94885144831249479</v>
      </c>
      <c r="V198" t="b">
        <f>IF(Model!B204&gt;0,'Calulations '!J198-U198)</f>
        <v>0</v>
      </c>
    </row>
    <row r="199" spans="10:22" x14ac:dyDescent="0.3">
      <c r="J199" s="13">
        <f>IF(OR(Model!B205&gt;7,Model!B205&lt;0.5),3.433,Model!B205)</f>
        <v>3.4329999999999998</v>
      </c>
      <c r="K199" s="13">
        <f>IF(OR(Model!C205&gt;0.4,Model!C205&lt;0.05),0.2550503,Model!C205)</f>
        <v>0.25505030000000001</v>
      </c>
      <c r="L199" s="13">
        <f>IF(OR(Model!D205&gt;5,Model!D205&lt;0.05),2.2251955,Model!D205)</f>
        <v>2.2251954999999999</v>
      </c>
      <c r="M199" s="13">
        <f>IF(OR(Model!E205&gt;3800,Model!E205&lt;0.02),1979.0503,Model!E205)</f>
        <v>1979.0503000000001</v>
      </c>
      <c r="N199" s="13">
        <f>IF(OR(Model!F205&gt;100,Model!F205&lt;0.02),44.390782,Model!F205)</f>
        <v>44.390782000000002</v>
      </c>
      <c r="O199" s="13">
        <f>IF(OR(Model!G205&gt;6,Model!G205&lt;0.02),1.74888827,Model!G205)</f>
        <v>1.7488882699999999</v>
      </c>
      <c r="P199" s="13">
        <f>IF(OR(Model!H205&gt;0.6,Model!H205&lt;0.02),0.3561162,Model!H205)</f>
        <v>0.35611619999999999</v>
      </c>
      <c r="Q199" s="13">
        <f>IF(OR(Model!I205&gt;80,Model!I205&lt;0.02),39.55,Model!I205)</f>
        <v>39.549999999999997</v>
      </c>
      <c r="R199" s="13">
        <f>IF(OR(Model!J205&gt;80,Model!J205&lt;0.02),39.55,Model!J205)</f>
        <v>39.549999999999997</v>
      </c>
      <c r="S199" s="13">
        <f>IF(OR(Model!K205&gt;120,Model!K205&lt;0.02),63.9,Model!K205)</f>
        <v>63.9</v>
      </c>
      <c r="T199" s="13">
        <f>IF(OR(Model!L205&gt;11,Model!L205&lt;0.02),6.4719718,Model!L205)</f>
        <v>6.4719718000000004</v>
      </c>
      <c r="U199" s="13">
        <f t="shared" si="2"/>
        <v>0.94885144831249479</v>
      </c>
      <c r="V199" t="b">
        <f>IF(Model!B205&gt;0,'Calulations '!J199-U199)</f>
        <v>0</v>
      </c>
    </row>
    <row r="200" spans="10:22" x14ac:dyDescent="0.3">
      <c r="J200" s="13">
        <f>IF(OR(Model!B206&gt;7,Model!B206&lt;0.5),3.433,Model!B206)</f>
        <v>3.4329999999999998</v>
      </c>
      <c r="K200" s="13">
        <f>IF(OR(Model!C206&gt;0.4,Model!C206&lt;0.05),0.2550503,Model!C206)</f>
        <v>0.25505030000000001</v>
      </c>
      <c r="L200" s="13">
        <f>IF(OR(Model!D206&gt;5,Model!D206&lt;0.05),2.2251955,Model!D206)</f>
        <v>2.2251954999999999</v>
      </c>
      <c r="M200" s="13">
        <f>IF(OR(Model!E206&gt;3800,Model!E206&lt;0.02),1979.0503,Model!E206)</f>
        <v>1979.0503000000001</v>
      </c>
      <c r="N200" s="13">
        <f>IF(OR(Model!F206&gt;100,Model!F206&lt;0.02),44.390782,Model!F206)</f>
        <v>44.390782000000002</v>
      </c>
      <c r="O200" s="13">
        <f>IF(OR(Model!G206&gt;6,Model!G206&lt;0.02),1.74888827,Model!G206)</f>
        <v>1.7488882699999999</v>
      </c>
      <c r="P200" s="13">
        <f>IF(OR(Model!H206&gt;0.6,Model!H206&lt;0.02),0.3561162,Model!H206)</f>
        <v>0.35611619999999999</v>
      </c>
      <c r="Q200" s="13">
        <f>IF(OR(Model!I206&gt;80,Model!I206&lt;0.02),39.55,Model!I206)</f>
        <v>39.549999999999997</v>
      </c>
      <c r="R200" s="13">
        <f>IF(OR(Model!J206&gt;80,Model!J206&lt;0.02),39.55,Model!J206)</f>
        <v>39.549999999999997</v>
      </c>
      <c r="S200" s="13">
        <f>IF(OR(Model!K206&gt;120,Model!K206&lt;0.02),63.9,Model!K206)</f>
        <v>63.9</v>
      </c>
      <c r="T200" s="13">
        <f>IF(OR(Model!L206&gt;11,Model!L206&lt;0.02),6.4719718,Model!L206)</f>
        <v>6.4719718000000004</v>
      </c>
      <c r="U200" s="13">
        <f t="shared" si="2"/>
        <v>0.94885144831249479</v>
      </c>
      <c r="V200" t="b">
        <f>IF(Model!B206&gt;0,'Calulations '!J200-U200)</f>
        <v>0</v>
      </c>
    </row>
    <row r="201" spans="10:22" x14ac:dyDescent="0.3">
      <c r="J201" s="13">
        <f>IF(OR(Model!B207&gt;7,Model!B207&lt;0.5),3.433,Model!B207)</f>
        <v>3.4329999999999998</v>
      </c>
      <c r="K201" s="13">
        <f>IF(OR(Model!C207&gt;0.4,Model!C207&lt;0.05),0.2550503,Model!C207)</f>
        <v>0.25505030000000001</v>
      </c>
      <c r="L201" s="13">
        <f>IF(OR(Model!D207&gt;5,Model!D207&lt;0.05),2.2251955,Model!D207)</f>
        <v>2.2251954999999999</v>
      </c>
      <c r="M201" s="13">
        <f>IF(OR(Model!E207&gt;3800,Model!E207&lt;0.02),1979.0503,Model!E207)</f>
        <v>1979.0503000000001</v>
      </c>
      <c r="N201" s="13">
        <f>IF(OR(Model!F207&gt;100,Model!F207&lt;0.02),44.390782,Model!F207)</f>
        <v>44.390782000000002</v>
      </c>
      <c r="O201" s="13">
        <f>IF(OR(Model!G207&gt;6,Model!G207&lt;0.02),1.74888827,Model!G207)</f>
        <v>1.7488882699999999</v>
      </c>
      <c r="P201" s="13">
        <f>IF(OR(Model!H207&gt;0.6,Model!H207&lt;0.02),0.3561162,Model!H207)</f>
        <v>0.35611619999999999</v>
      </c>
      <c r="Q201" s="13">
        <f>IF(OR(Model!I207&gt;80,Model!I207&lt;0.02),39.55,Model!I207)</f>
        <v>39.549999999999997</v>
      </c>
      <c r="R201" s="13">
        <f>IF(OR(Model!J207&gt;80,Model!J207&lt;0.02),39.55,Model!J207)</f>
        <v>39.549999999999997</v>
      </c>
      <c r="S201" s="13">
        <f>IF(OR(Model!K207&gt;120,Model!K207&lt;0.02),63.9,Model!K207)</f>
        <v>63.9</v>
      </c>
      <c r="T201" s="13">
        <f>IF(OR(Model!L207&gt;11,Model!L207&lt;0.02),6.4719718,Model!L207)</f>
        <v>6.4719718000000004</v>
      </c>
      <c r="U201" s="13">
        <f t="shared" si="2"/>
        <v>0.94885144831249479</v>
      </c>
      <c r="V201" t="b">
        <f>IF(Model!B207&gt;0,'Calulations '!J201-U201)</f>
        <v>0</v>
      </c>
    </row>
    <row r="202" spans="10:22" x14ac:dyDescent="0.3">
      <c r="J202" s="13">
        <f>IF(OR(Model!B208&gt;7,Model!B208&lt;0.5),3.433,Model!B208)</f>
        <v>3.4329999999999998</v>
      </c>
      <c r="K202" s="13">
        <f>IF(OR(Model!C208&gt;0.4,Model!C208&lt;0.05),0.2550503,Model!C208)</f>
        <v>0.25505030000000001</v>
      </c>
      <c r="L202" s="13">
        <f>IF(OR(Model!D208&gt;5,Model!D208&lt;0.05),2.2251955,Model!D208)</f>
        <v>2.2251954999999999</v>
      </c>
      <c r="M202" s="13">
        <f>IF(OR(Model!E208&gt;3800,Model!E208&lt;0.02),1979.0503,Model!E208)</f>
        <v>1979.0503000000001</v>
      </c>
      <c r="N202" s="13">
        <f>IF(OR(Model!F208&gt;100,Model!F208&lt;0.02),44.390782,Model!F208)</f>
        <v>44.390782000000002</v>
      </c>
      <c r="O202" s="13">
        <f>IF(OR(Model!G208&gt;6,Model!G208&lt;0.02),1.74888827,Model!G208)</f>
        <v>1.7488882699999999</v>
      </c>
      <c r="P202" s="13">
        <f>IF(OR(Model!H208&gt;0.6,Model!H208&lt;0.02),0.3561162,Model!H208)</f>
        <v>0.35611619999999999</v>
      </c>
      <c r="Q202" s="13">
        <f>IF(OR(Model!I208&gt;80,Model!I208&lt;0.02),39.55,Model!I208)</f>
        <v>39.549999999999997</v>
      </c>
      <c r="R202" s="13">
        <f>IF(OR(Model!J208&gt;80,Model!J208&lt;0.02),39.55,Model!J208)</f>
        <v>39.549999999999997</v>
      </c>
      <c r="S202" s="13">
        <f>IF(OR(Model!K208&gt;120,Model!K208&lt;0.02),63.9,Model!K208)</f>
        <v>63.9</v>
      </c>
      <c r="T202" s="13">
        <f>IF(OR(Model!L208&gt;11,Model!L208&lt;0.02),6.4719718,Model!L208)</f>
        <v>6.4719718000000004</v>
      </c>
      <c r="U202" s="13">
        <f t="shared" si="2"/>
        <v>0.94885144831249479</v>
      </c>
      <c r="V202" t="b">
        <f>IF(Model!B208&gt;0,'Calulations '!J202-U202)</f>
        <v>0</v>
      </c>
    </row>
    <row r="203" spans="10:22" x14ac:dyDescent="0.3">
      <c r="J203" s="13">
        <f>IF(OR(Model!B209&gt;7,Model!B209&lt;0.5),3.433,Model!B209)</f>
        <v>3.4329999999999998</v>
      </c>
      <c r="K203" s="13">
        <f>IF(OR(Model!C209&gt;0.4,Model!C209&lt;0.05),0.2550503,Model!C209)</f>
        <v>0.25505030000000001</v>
      </c>
      <c r="L203" s="13">
        <f>IF(OR(Model!D209&gt;5,Model!D209&lt;0.05),2.2251955,Model!D209)</f>
        <v>2.2251954999999999</v>
      </c>
      <c r="M203" s="13">
        <f>IF(OR(Model!E209&gt;3800,Model!E209&lt;0.02),1979.0503,Model!E209)</f>
        <v>1979.0503000000001</v>
      </c>
      <c r="N203" s="13">
        <f>IF(OR(Model!F209&gt;100,Model!F209&lt;0.02),44.390782,Model!F209)</f>
        <v>44.390782000000002</v>
      </c>
      <c r="O203" s="13">
        <f>IF(OR(Model!G209&gt;6,Model!G209&lt;0.02),1.74888827,Model!G209)</f>
        <v>1.7488882699999999</v>
      </c>
      <c r="P203" s="13">
        <f>IF(OR(Model!H209&gt;0.6,Model!H209&lt;0.02),0.3561162,Model!H209)</f>
        <v>0.35611619999999999</v>
      </c>
      <c r="Q203" s="13">
        <f>IF(OR(Model!I209&gt;80,Model!I209&lt;0.02),39.55,Model!I209)</f>
        <v>39.549999999999997</v>
      </c>
      <c r="R203" s="13">
        <f>IF(OR(Model!J209&gt;80,Model!J209&lt;0.02),39.55,Model!J209)</f>
        <v>39.549999999999997</v>
      </c>
      <c r="S203" s="13">
        <f>IF(OR(Model!K209&gt;120,Model!K209&lt;0.02),63.9,Model!K209)</f>
        <v>63.9</v>
      </c>
      <c r="T203" s="13">
        <f>IF(OR(Model!L209&gt;11,Model!L209&lt;0.02),6.4719718,Model!L209)</f>
        <v>6.4719718000000004</v>
      </c>
      <c r="U203" s="13">
        <f t="shared" si="2"/>
        <v>0.94885144831249479</v>
      </c>
      <c r="V203" t="b">
        <f>IF(Model!B209&gt;0,'Calulations '!J203-U203)</f>
        <v>0</v>
      </c>
    </row>
    <row r="204" spans="10:22" x14ac:dyDescent="0.3">
      <c r="J204" s="13">
        <f>IF(OR(Model!B210&gt;7,Model!B210&lt;0.5),3.433,Model!B210)</f>
        <v>3.4329999999999998</v>
      </c>
      <c r="K204" s="13">
        <f>IF(OR(Model!C210&gt;0.4,Model!C210&lt;0.05),0.2550503,Model!C210)</f>
        <v>0.25505030000000001</v>
      </c>
      <c r="L204" s="13">
        <f>IF(OR(Model!D210&gt;5,Model!D210&lt;0.05),2.2251955,Model!D210)</f>
        <v>2.2251954999999999</v>
      </c>
      <c r="M204" s="13">
        <f>IF(OR(Model!E210&gt;3800,Model!E210&lt;0.02),1979.0503,Model!E210)</f>
        <v>1979.0503000000001</v>
      </c>
      <c r="N204" s="13">
        <f>IF(OR(Model!F210&gt;100,Model!F210&lt;0.02),44.390782,Model!F210)</f>
        <v>44.390782000000002</v>
      </c>
      <c r="O204" s="13">
        <f>IF(OR(Model!G210&gt;6,Model!G210&lt;0.02),1.74888827,Model!G210)</f>
        <v>1.7488882699999999</v>
      </c>
      <c r="P204" s="13">
        <f>IF(OR(Model!H210&gt;0.6,Model!H210&lt;0.02),0.3561162,Model!H210)</f>
        <v>0.35611619999999999</v>
      </c>
      <c r="Q204" s="13">
        <f>IF(OR(Model!I210&gt;80,Model!I210&lt;0.02),39.55,Model!I210)</f>
        <v>39.549999999999997</v>
      </c>
      <c r="R204" s="13">
        <f>IF(OR(Model!J210&gt;80,Model!J210&lt;0.02),39.55,Model!J210)</f>
        <v>39.549999999999997</v>
      </c>
      <c r="S204" s="13">
        <f>IF(OR(Model!K210&gt;120,Model!K210&lt;0.02),63.9,Model!K210)</f>
        <v>63.9</v>
      </c>
      <c r="T204" s="13">
        <f>IF(OR(Model!L210&gt;11,Model!L210&lt;0.02),6.4719718,Model!L210)</f>
        <v>6.4719718000000004</v>
      </c>
      <c r="U204" s="13">
        <f t="shared" ref="U204:U267" si="3">IF($A$10="NF",($B$83+$B$84*K204+$B$85*M204+$B$86*N204+$B$87*R204+$B$88*T204+(L204/39.1)*$B$89+(O204/20.04)*$B$90+(P204/12.16)*$B$91+(K204-0.254695965417868)*(((O204/20.04)-0.0873483583285303)*-7.3498004038469)+(K204-0.254695965417868)*(((P204/12.16)-0.0293638848126801)*-102.292324166221)+$B$94*J204),0)</f>
        <v>0.94885144831249479</v>
      </c>
      <c r="V204" t="b">
        <f>IF(Model!B210&gt;0,'Calulations '!J204-U204)</f>
        <v>0</v>
      </c>
    </row>
    <row r="205" spans="10:22" x14ac:dyDescent="0.3">
      <c r="J205" s="13">
        <f>IF(OR(Model!B211&gt;7,Model!B211&lt;0.5),3.433,Model!B211)</f>
        <v>3.4329999999999998</v>
      </c>
      <c r="K205" s="13">
        <f>IF(OR(Model!C211&gt;0.4,Model!C211&lt;0.05),0.2550503,Model!C211)</f>
        <v>0.25505030000000001</v>
      </c>
      <c r="L205" s="13">
        <f>IF(OR(Model!D211&gt;5,Model!D211&lt;0.05),2.2251955,Model!D211)</f>
        <v>2.2251954999999999</v>
      </c>
      <c r="M205" s="13">
        <f>IF(OR(Model!E211&gt;3800,Model!E211&lt;0.02),1979.0503,Model!E211)</f>
        <v>1979.0503000000001</v>
      </c>
      <c r="N205" s="13">
        <f>IF(OR(Model!F211&gt;100,Model!F211&lt;0.02),44.390782,Model!F211)</f>
        <v>44.390782000000002</v>
      </c>
      <c r="O205" s="13">
        <f>IF(OR(Model!G211&gt;6,Model!G211&lt;0.02),1.74888827,Model!G211)</f>
        <v>1.7488882699999999</v>
      </c>
      <c r="P205" s="13">
        <f>IF(OR(Model!H211&gt;0.6,Model!H211&lt;0.02),0.3561162,Model!H211)</f>
        <v>0.35611619999999999</v>
      </c>
      <c r="Q205" s="13">
        <f>IF(OR(Model!I211&gt;80,Model!I211&lt;0.02),39.55,Model!I211)</f>
        <v>39.549999999999997</v>
      </c>
      <c r="R205" s="13">
        <f>IF(OR(Model!J211&gt;80,Model!J211&lt;0.02),39.55,Model!J211)</f>
        <v>39.549999999999997</v>
      </c>
      <c r="S205" s="13">
        <f>IF(OR(Model!K211&gt;120,Model!K211&lt;0.02),63.9,Model!K211)</f>
        <v>63.9</v>
      </c>
      <c r="T205" s="13">
        <f>IF(OR(Model!L211&gt;11,Model!L211&lt;0.02),6.4719718,Model!L211)</f>
        <v>6.4719718000000004</v>
      </c>
      <c r="U205" s="13">
        <f t="shared" si="3"/>
        <v>0.94885144831249479</v>
      </c>
      <c r="V205" t="b">
        <f>IF(Model!B211&gt;0,'Calulations '!J205-U205)</f>
        <v>0</v>
      </c>
    </row>
    <row r="206" spans="10:22" x14ac:dyDescent="0.3">
      <c r="J206" s="13">
        <f>IF(OR(Model!B212&gt;7,Model!B212&lt;0.5),3.433,Model!B212)</f>
        <v>3.4329999999999998</v>
      </c>
      <c r="K206" s="13">
        <f>IF(OR(Model!C212&gt;0.4,Model!C212&lt;0.05),0.2550503,Model!C212)</f>
        <v>0.25505030000000001</v>
      </c>
      <c r="L206" s="13">
        <f>IF(OR(Model!D212&gt;5,Model!D212&lt;0.05),2.2251955,Model!D212)</f>
        <v>2.2251954999999999</v>
      </c>
      <c r="M206" s="13">
        <f>IF(OR(Model!E212&gt;3800,Model!E212&lt;0.02),1979.0503,Model!E212)</f>
        <v>1979.0503000000001</v>
      </c>
      <c r="N206" s="13">
        <f>IF(OR(Model!F212&gt;100,Model!F212&lt;0.02),44.390782,Model!F212)</f>
        <v>44.390782000000002</v>
      </c>
      <c r="O206" s="13">
        <f>IF(OR(Model!G212&gt;6,Model!G212&lt;0.02),1.74888827,Model!G212)</f>
        <v>1.7488882699999999</v>
      </c>
      <c r="P206" s="13">
        <f>IF(OR(Model!H212&gt;0.6,Model!H212&lt;0.02),0.3561162,Model!H212)</f>
        <v>0.35611619999999999</v>
      </c>
      <c r="Q206" s="13">
        <f>IF(OR(Model!I212&gt;80,Model!I212&lt;0.02),39.55,Model!I212)</f>
        <v>39.549999999999997</v>
      </c>
      <c r="R206" s="13">
        <f>IF(OR(Model!J212&gt;80,Model!J212&lt;0.02),39.55,Model!J212)</f>
        <v>39.549999999999997</v>
      </c>
      <c r="S206" s="13">
        <f>IF(OR(Model!K212&gt;120,Model!K212&lt;0.02),63.9,Model!K212)</f>
        <v>63.9</v>
      </c>
      <c r="T206" s="13">
        <f>IF(OR(Model!L212&gt;11,Model!L212&lt;0.02),6.4719718,Model!L212)</f>
        <v>6.4719718000000004</v>
      </c>
      <c r="U206" s="13">
        <f t="shared" si="3"/>
        <v>0.94885144831249479</v>
      </c>
      <c r="V206" t="b">
        <f>IF(Model!B212&gt;0,'Calulations '!J206-U206)</f>
        <v>0</v>
      </c>
    </row>
    <row r="207" spans="10:22" x14ac:dyDescent="0.3">
      <c r="J207" s="13">
        <f>IF(OR(Model!B213&gt;7,Model!B213&lt;0.5),3.433,Model!B213)</f>
        <v>3.4329999999999998</v>
      </c>
      <c r="K207" s="13">
        <f>IF(OR(Model!C213&gt;0.4,Model!C213&lt;0.05),0.2550503,Model!C213)</f>
        <v>0.25505030000000001</v>
      </c>
      <c r="L207" s="13">
        <f>IF(OR(Model!D213&gt;5,Model!D213&lt;0.05),2.2251955,Model!D213)</f>
        <v>2.2251954999999999</v>
      </c>
      <c r="M207" s="13">
        <f>IF(OR(Model!E213&gt;3800,Model!E213&lt;0.02),1979.0503,Model!E213)</f>
        <v>1979.0503000000001</v>
      </c>
      <c r="N207" s="13">
        <f>IF(OR(Model!F213&gt;100,Model!F213&lt;0.02),44.390782,Model!F213)</f>
        <v>44.390782000000002</v>
      </c>
      <c r="O207" s="13">
        <f>IF(OR(Model!G213&gt;6,Model!G213&lt;0.02),1.74888827,Model!G213)</f>
        <v>1.7488882699999999</v>
      </c>
      <c r="P207" s="13">
        <f>IF(OR(Model!H213&gt;0.6,Model!H213&lt;0.02),0.3561162,Model!H213)</f>
        <v>0.35611619999999999</v>
      </c>
      <c r="Q207" s="13">
        <f>IF(OR(Model!I213&gt;80,Model!I213&lt;0.02),39.55,Model!I213)</f>
        <v>39.549999999999997</v>
      </c>
      <c r="R207" s="13">
        <f>IF(OR(Model!J213&gt;80,Model!J213&lt;0.02),39.55,Model!J213)</f>
        <v>39.549999999999997</v>
      </c>
      <c r="S207" s="13">
        <f>IF(OR(Model!K213&gt;120,Model!K213&lt;0.02),63.9,Model!K213)</f>
        <v>63.9</v>
      </c>
      <c r="T207" s="13">
        <f>IF(OR(Model!L213&gt;11,Model!L213&lt;0.02),6.4719718,Model!L213)</f>
        <v>6.4719718000000004</v>
      </c>
      <c r="U207" s="13">
        <f t="shared" si="3"/>
        <v>0.94885144831249479</v>
      </c>
      <c r="V207" t="b">
        <f>IF(Model!B213&gt;0,'Calulations '!J207-U207)</f>
        <v>0</v>
      </c>
    </row>
    <row r="208" spans="10:22" x14ac:dyDescent="0.3">
      <c r="J208" s="13">
        <f>IF(OR(Model!B214&gt;7,Model!B214&lt;0.5),3.433,Model!B214)</f>
        <v>3.4329999999999998</v>
      </c>
      <c r="K208" s="13">
        <f>IF(OR(Model!C214&gt;0.4,Model!C214&lt;0.05),0.2550503,Model!C214)</f>
        <v>0.25505030000000001</v>
      </c>
      <c r="L208" s="13">
        <f>IF(OR(Model!D214&gt;5,Model!D214&lt;0.05),2.2251955,Model!D214)</f>
        <v>2.2251954999999999</v>
      </c>
      <c r="M208" s="13">
        <f>IF(OR(Model!E214&gt;3800,Model!E214&lt;0.02),1979.0503,Model!E214)</f>
        <v>1979.0503000000001</v>
      </c>
      <c r="N208" s="13">
        <f>IF(OR(Model!F214&gt;100,Model!F214&lt;0.02),44.390782,Model!F214)</f>
        <v>44.390782000000002</v>
      </c>
      <c r="O208" s="13">
        <f>IF(OR(Model!G214&gt;6,Model!G214&lt;0.02),1.74888827,Model!G214)</f>
        <v>1.7488882699999999</v>
      </c>
      <c r="P208" s="13">
        <f>IF(OR(Model!H214&gt;0.6,Model!H214&lt;0.02),0.3561162,Model!H214)</f>
        <v>0.35611619999999999</v>
      </c>
      <c r="Q208" s="13">
        <f>IF(OR(Model!I214&gt;80,Model!I214&lt;0.02),39.55,Model!I214)</f>
        <v>39.549999999999997</v>
      </c>
      <c r="R208" s="13">
        <f>IF(OR(Model!J214&gt;80,Model!J214&lt;0.02),39.55,Model!J214)</f>
        <v>39.549999999999997</v>
      </c>
      <c r="S208" s="13">
        <f>IF(OR(Model!K214&gt;120,Model!K214&lt;0.02),63.9,Model!K214)</f>
        <v>63.9</v>
      </c>
      <c r="T208" s="13">
        <f>IF(OR(Model!L214&gt;11,Model!L214&lt;0.02),6.4719718,Model!L214)</f>
        <v>6.4719718000000004</v>
      </c>
      <c r="U208" s="13">
        <f t="shared" si="3"/>
        <v>0.94885144831249479</v>
      </c>
      <c r="V208" t="b">
        <f>IF(Model!B214&gt;0,'Calulations '!J208-U208)</f>
        <v>0</v>
      </c>
    </row>
    <row r="209" spans="10:22" x14ac:dyDescent="0.3">
      <c r="J209" s="13">
        <f>IF(OR(Model!B215&gt;7,Model!B215&lt;0.5),3.433,Model!B215)</f>
        <v>3.4329999999999998</v>
      </c>
      <c r="K209" s="13">
        <f>IF(OR(Model!C215&gt;0.4,Model!C215&lt;0.05),0.2550503,Model!C215)</f>
        <v>0.25505030000000001</v>
      </c>
      <c r="L209" s="13">
        <f>IF(OR(Model!D215&gt;5,Model!D215&lt;0.05),2.2251955,Model!D215)</f>
        <v>2.2251954999999999</v>
      </c>
      <c r="M209" s="13">
        <f>IF(OR(Model!E215&gt;3800,Model!E215&lt;0.02),1979.0503,Model!E215)</f>
        <v>1979.0503000000001</v>
      </c>
      <c r="N209" s="13">
        <f>IF(OR(Model!F215&gt;100,Model!F215&lt;0.02),44.390782,Model!F215)</f>
        <v>44.390782000000002</v>
      </c>
      <c r="O209" s="13">
        <f>IF(OR(Model!G215&gt;6,Model!G215&lt;0.02),1.74888827,Model!G215)</f>
        <v>1.7488882699999999</v>
      </c>
      <c r="P209" s="13">
        <f>IF(OR(Model!H215&gt;0.6,Model!H215&lt;0.02),0.3561162,Model!H215)</f>
        <v>0.35611619999999999</v>
      </c>
      <c r="Q209" s="13">
        <f>IF(OR(Model!I215&gt;80,Model!I215&lt;0.02),39.55,Model!I215)</f>
        <v>39.549999999999997</v>
      </c>
      <c r="R209" s="13">
        <f>IF(OR(Model!J215&gt;80,Model!J215&lt;0.02),39.55,Model!J215)</f>
        <v>39.549999999999997</v>
      </c>
      <c r="S209" s="13">
        <f>IF(OR(Model!K215&gt;120,Model!K215&lt;0.02),63.9,Model!K215)</f>
        <v>63.9</v>
      </c>
      <c r="T209" s="13">
        <f>IF(OR(Model!L215&gt;11,Model!L215&lt;0.02),6.4719718,Model!L215)</f>
        <v>6.4719718000000004</v>
      </c>
      <c r="U209" s="13">
        <f t="shared" si="3"/>
        <v>0.94885144831249479</v>
      </c>
      <c r="V209" t="b">
        <f>IF(Model!B215&gt;0,'Calulations '!J209-U209)</f>
        <v>0</v>
      </c>
    </row>
    <row r="210" spans="10:22" x14ac:dyDescent="0.3">
      <c r="J210" s="13">
        <f>IF(OR(Model!B216&gt;7,Model!B216&lt;0.5),3.433,Model!B216)</f>
        <v>3.4329999999999998</v>
      </c>
      <c r="K210" s="13">
        <f>IF(OR(Model!C216&gt;0.4,Model!C216&lt;0.05),0.2550503,Model!C216)</f>
        <v>0.25505030000000001</v>
      </c>
      <c r="L210" s="13">
        <f>IF(OR(Model!D216&gt;5,Model!D216&lt;0.05),2.2251955,Model!D216)</f>
        <v>2.2251954999999999</v>
      </c>
      <c r="M210" s="13">
        <f>IF(OR(Model!E216&gt;3800,Model!E216&lt;0.02),1979.0503,Model!E216)</f>
        <v>1979.0503000000001</v>
      </c>
      <c r="N210" s="13">
        <f>IF(OR(Model!F216&gt;100,Model!F216&lt;0.02),44.390782,Model!F216)</f>
        <v>44.390782000000002</v>
      </c>
      <c r="O210" s="13">
        <f>IF(OR(Model!G216&gt;6,Model!G216&lt;0.02),1.74888827,Model!G216)</f>
        <v>1.7488882699999999</v>
      </c>
      <c r="P210" s="13">
        <f>IF(OR(Model!H216&gt;0.6,Model!H216&lt;0.02),0.3561162,Model!H216)</f>
        <v>0.35611619999999999</v>
      </c>
      <c r="Q210" s="13">
        <f>IF(OR(Model!I216&gt;80,Model!I216&lt;0.02),39.55,Model!I216)</f>
        <v>39.549999999999997</v>
      </c>
      <c r="R210" s="13">
        <f>IF(OR(Model!J216&gt;80,Model!J216&lt;0.02),39.55,Model!J216)</f>
        <v>39.549999999999997</v>
      </c>
      <c r="S210" s="13">
        <f>IF(OR(Model!K216&gt;120,Model!K216&lt;0.02),63.9,Model!K216)</f>
        <v>63.9</v>
      </c>
      <c r="T210" s="13">
        <f>IF(OR(Model!L216&gt;11,Model!L216&lt;0.02),6.4719718,Model!L216)</f>
        <v>6.4719718000000004</v>
      </c>
      <c r="U210" s="13">
        <f t="shared" si="3"/>
        <v>0.94885144831249479</v>
      </c>
      <c r="V210" t="b">
        <f>IF(Model!B216&gt;0,'Calulations '!J210-U210)</f>
        <v>0</v>
      </c>
    </row>
    <row r="211" spans="10:22" x14ac:dyDescent="0.3">
      <c r="J211" s="13">
        <f>IF(OR(Model!B217&gt;7,Model!B217&lt;0.5),3.433,Model!B217)</f>
        <v>3.4329999999999998</v>
      </c>
      <c r="K211" s="13">
        <f>IF(OR(Model!C217&gt;0.4,Model!C217&lt;0.05),0.2550503,Model!C217)</f>
        <v>0.25505030000000001</v>
      </c>
      <c r="L211" s="13">
        <f>IF(OR(Model!D217&gt;5,Model!D217&lt;0.05),2.2251955,Model!D217)</f>
        <v>2.2251954999999999</v>
      </c>
      <c r="M211" s="13">
        <f>IF(OR(Model!E217&gt;3800,Model!E217&lt;0.02),1979.0503,Model!E217)</f>
        <v>1979.0503000000001</v>
      </c>
      <c r="N211" s="13">
        <f>IF(OR(Model!F217&gt;100,Model!F217&lt;0.02),44.390782,Model!F217)</f>
        <v>44.390782000000002</v>
      </c>
      <c r="O211" s="13">
        <f>IF(OR(Model!G217&gt;6,Model!G217&lt;0.02),1.74888827,Model!G217)</f>
        <v>1.7488882699999999</v>
      </c>
      <c r="P211" s="13">
        <f>IF(OR(Model!H217&gt;0.6,Model!H217&lt;0.02),0.3561162,Model!H217)</f>
        <v>0.35611619999999999</v>
      </c>
      <c r="Q211" s="13">
        <f>IF(OR(Model!I217&gt;80,Model!I217&lt;0.02),39.55,Model!I217)</f>
        <v>39.549999999999997</v>
      </c>
      <c r="R211" s="13">
        <f>IF(OR(Model!J217&gt;80,Model!J217&lt;0.02),39.55,Model!J217)</f>
        <v>39.549999999999997</v>
      </c>
      <c r="S211" s="13">
        <f>IF(OR(Model!K217&gt;120,Model!K217&lt;0.02),63.9,Model!K217)</f>
        <v>63.9</v>
      </c>
      <c r="T211" s="13">
        <f>IF(OR(Model!L217&gt;11,Model!L217&lt;0.02),6.4719718,Model!L217)</f>
        <v>6.4719718000000004</v>
      </c>
      <c r="U211" s="13">
        <f t="shared" si="3"/>
        <v>0.94885144831249479</v>
      </c>
      <c r="V211" t="b">
        <f>IF(Model!B217&gt;0,'Calulations '!J211-U211)</f>
        <v>0</v>
      </c>
    </row>
    <row r="212" spans="10:22" x14ac:dyDescent="0.3">
      <c r="J212" s="13">
        <f>IF(OR(Model!B218&gt;7,Model!B218&lt;0.5),3.433,Model!B218)</f>
        <v>3.4329999999999998</v>
      </c>
      <c r="K212" s="13">
        <f>IF(OR(Model!C218&gt;0.4,Model!C218&lt;0.05),0.2550503,Model!C218)</f>
        <v>0.25505030000000001</v>
      </c>
      <c r="L212" s="13">
        <f>IF(OR(Model!D218&gt;5,Model!D218&lt;0.05),2.2251955,Model!D218)</f>
        <v>2.2251954999999999</v>
      </c>
      <c r="M212" s="13">
        <f>IF(OR(Model!E218&gt;3800,Model!E218&lt;0.02),1979.0503,Model!E218)</f>
        <v>1979.0503000000001</v>
      </c>
      <c r="N212" s="13">
        <f>IF(OR(Model!F218&gt;100,Model!F218&lt;0.02),44.390782,Model!F218)</f>
        <v>44.390782000000002</v>
      </c>
      <c r="O212" s="13">
        <f>IF(OR(Model!G218&gt;6,Model!G218&lt;0.02),1.74888827,Model!G218)</f>
        <v>1.7488882699999999</v>
      </c>
      <c r="P212" s="13">
        <f>IF(OR(Model!H218&gt;0.6,Model!H218&lt;0.02),0.3561162,Model!H218)</f>
        <v>0.35611619999999999</v>
      </c>
      <c r="Q212" s="13">
        <f>IF(OR(Model!I218&gt;80,Model!I218&lt;0.02),39.55,Model!I218)</f>
        <v>39.549999999999997</v>
      </c>
      <c r="R212" s="13">
        <f>IF(OR(Model!J218&gt;80,Model!J218&lt;0.02),39.55,Model!J218)</f>
        <v>39.549999999999997</v>
      </c>
      <c r="S212" s="13">
        <f>IF(OR(Model!K218&gt;120,Model!K218&lt;0.02),63.9,Model!K218)</f>
        <v>63.9</v>
      </c>
      <c r="T212" s="13">
        <f>IF(OR(Model!L218&gt;11,Model!L218&lt;0.02),6.4719718,Model!L218)</f>
        <v>6.4719718000000004</v>
      </c>
      <c r="U212" s="13">
        <f t="shared" si="3"/>
        <v>0.94885144831249479</v>
      </c>
      <c r="V212" t="b">
        <f>IF(Model!B218&gt;0,'Calulations '!J212-U212)</f>
        <v>0</v>
      </c>
    </row>
    <row r="213" spans="10:22" x14ac:dyDescent="0.3">
      <c r="J213" s="13">
        <f>IF(OR(Model!B219&gt;7,Model!B219&lt;0.5),3.433,Model!B219)</f>
        <v>3.4329999999999998</v>
      </c>
      <c r="K213" s="13">
        <f>IF(OR(Model!C219&gt;0.4,Model!C219&lt;0.05),0.2550503,Model!C219)</f>
        <v>0.25505030000000001</v>
      </c>
      <c r="L213" s="13">
        <f>IF(OR(Model!D219&gt;5,Model!D219&lt;0.05),2.2251955,Model!D219)</f>
        <v>2.2251954999999999</v>
      </c>
      <c r="M213" s="13">
        <f>IF(OR(Model!E219&gt;3800,Model!E219&lt;0.02),1979.0503,Model!E219)</f>
        <v>1979.0503000000001</v>
      </c>
      <c r="N213" s="13">
        <f>IF(OR(Model!F219&gt;100,Model!F219&lt;0.02),44.390782,Model!F219)</f>
        <v>44.390782000000002</v>
      </c>
      <c r="O213" s="13">
        <f>IF(OR(Model!G219&gt;6,Model!G219&lt;0.02),1.74888827,Model!G219)</f>
        <v>1.7488882699999999</v>
      </c>
      <c r="P213" s="13">
        <f>IF(OR(Model!H219&gt;0.6,Model!H219&lt;0.02),0.3561162,Model!H219)</f>
        <v>0.35611619999999999</v>
      </c>
      <c r="Q213" s="13">
        <f>IF(OR(Model!I219&gt;80,Model!I219&lt;0.02),39.55,Model!I219)</f>
        <v>39.549999999999997</v>
      </c>
      <c r="R213" s="13">
        <f>IF(OR(Model!J219&gt;80,Model!J219&lt;0.02),39.55,Model!J219)</f>
        <v>39.549999999999997</v>
      </c>
      <c r="S213" s="13">
        <f>IF(OR(Model!K219&gt;120,Model!K219&lt;0.02),63.9,Model!K219)</f>
        <v>63.9</v>
      </c>
      <c r="T213" s="13">
        <f>IF(OR(Model!L219&gt;11,Model!L219&lt;0.02),6.4719718,Model!L219)</f>
        <v>6.4719718000000004</v>
      </c>
      <c r="U213" s="13">
        <f t="shared" si="3"/>
        <v>0.94885144831249479</v>
      </c>
      <c r="V213" t="b">
        <f>IF(Model!B219&gt;0,'Calulations '!J213-U213)</f>
        <v>0</v>
      </c>
    </row>
    <row r="214" spans="10:22" x14ac:dyDescent="0.3">
      <c r="J214" s="13">
        <f>IF(OR(Model!B220&gt;7,Model!B220&lt;0.5),3.433,Model!B220)</f>
        <v>3.4329999999999998</v>
      </c>
      <c r="K214" s="13">
        <f>IF(OR(Model!C220&gt;0.4,Model!C220&lt;0.05),0.2550503,Model!C220)</f>
        <v>0.25505030000000001</v>
      </c>
      <c r="L214" s="13">
        <f>IF(OR(Model!D220&gt;5,Model!D220&lt;0.05),2.2251955,Model!D220)</f>
        <v>2.2251954999999999</v>
      </c>
      <c r="M214" s="13">
        <f>IF(OR(Model!E220&gt;3800,Model!E220&lt;0.02),1979.0503,Model!E220)</f>
        <v>1979.0503000000001</v>
      </c>
      <c r="N214" s="13">
        <f>IF(OR(Model!F220&gt;100,Model!F220&lt;0.02),44.390782,Model!F220)</f>
        <v>44.390782000000002</v>
      </c>
      <c r="O214" s="13">
        <f>IF(OR(Model!G220&gt;6,Model!G220&lt;0.02),1.74888827,Model!G220)</f>
        <v>1.7488882699999999</v>
      </c>
      <c r="P214" s="13">
        <f>IF(OR(Model!H220&gt;0.6,Model!H220&lt;0.02),0.3561162,Model!H220)</f>
        <v>0.35611619999999999</v>
      </c>
      <c r="Q214" s="13">
        <f>IF(OR(Model!I220&gt;80,Model!I220&lt;0.02),39.55,Model!I220)</f>
        <v>39.549999999999997</v>
      </c>
      <c r="R214" s="13">
        <f>IF(OR(Model!J220&gt;80,Model!J220&lt;0.02),39.55,Model!J220)</f>
        <v>39.549999999999997</v>
      </c>
      <c r="S214" s="13">
        <f>IF(OR(Model!K220&gt;120,Model!K220&lt;0.02),63.9,Model!K220)</f>
        <v>63.9</v>
      </c>
      <c r="T214" s="13">
        <f>IF(OR(Model!L220&gt;11,Model!L220&lt;0.02),6.4719718,Model!L220)</f>
        <v>6.4719718000000004</v>
      </c>
      <c r="U214" s="13">
        <f t="shared" si="3"/>
        <v>0.94885144831249479</v>
      </c>
      <c r="V214" t="b">
        <f>IF(Model!B220&gt;0,'Calulations '!J214-U214)</f>
        <v>0</v>
      </c>
    </row>
    <row r="215" spans="10:22" x14ac:dyDescent="0.3">
      <c r="J215" s="13">
        <f>IF(OR(Model!B221&gt;7,Model!B221&lt;0.5),3.433,Model!B221)</f>
        <v>3.4329999999999998</v>
      </c>
      <c r="K215" s="13">
        <f>IF(OR(Model!C221&gt;0.4,Model!C221&lt;0.05),0.2550503,Model!C221)</f>
        <v>0.25505030000000001</v>
      </c>
      <c r="L215" s="13">
        <f>IF(OR(Model!D221&gt;5,Model!D221&lt;0.05),2.2251955,Model!D221)</f>
        <v>2.2251954999999999</v>
      </c>
      <c r="M215" s="13">
        <f>IF(OR(Model!E221&gt;3800,Model!E221&lt;0.02),1979.0503,Model!E221)</f>
        <v>1979.0503000000001</v>
      </c>
      <c r="N215" s="13">
        <f>IF(OR(Model!F221&gt;100,Model!F221&lt;0.02),44.390782,Model!F221)</f>
        <v>44.390782000000002</v>
      </c>
      <c r="O215" s="13">
        <f>IF(OR(Model!G221&gt;6,Model!G221&lt;0.02),1.74888827,Model!G221)</f>
        <v>1.7488882699999999</v>
      </c>
      <c r="P215" s="13">
        <f>IF(OR(Model!H221&gt;0.6,Model!H221&lt;0.02),0.3561162,Model!H221)</f>
        <v>0.35611619999999999</v>
      </c>
      <c r="Q215" s="13">
        <f>IF(OR(Model!I221&gt;80,Model!I221&lt;0.02),39.55,Model!I221)</f>
        <v>39.549999999999997</v>
      </c>
      <c r="R215" s="13">
        <f>IF(OR(Model!J221&gt;80,Model!J221&lt;0.02),39.55,Model!J221)</f>
        <v>39.549999999999997</v>
      </c>
      <c r="S215" s="13">
        <f>IF(OR(Model!K221&gt;120,Model!K221&lt;0.02),63.9,Model!K221)</f>
        <v>63.9</v>
      </c>
      <c r="T215" s="13">
        <f>IF(OR(Model!L221&gt;11,Model!L221&lt;0.02),6.4719718,Model!L221)</f>
        <v>6.4719718000000004</v>
      </c>
      <c r="U215" s="13">
        <f t="shared" si="3"/>
        <v>0.94885144831249479</v>
      </c>
      <c r="V215" t="b">
        <f>IF(Model!B221&gt;0,'Calulations '!J215-U215)</f>
        <v>0</v>
      </c>
    </row>
    <row r="216" spans="10:22" x14ac:dyDescent="0.3">
      <c r="J216" s="13">
        <f>IF(OR(Model!B222&gt;7,Model!B222&lt;0.5),3.433,Model!B222)</f>
        <v>3.4329999999999998</v>
      </c>
      <c r="K216" s="13">
        <f>IF(OR(Model!C222&gt;0.4,Model!C222&lt;0.05),0.2550503,Model!C222)</f>
        <v>0.25505030000000001</v>
      </c>
      <c r="L216" s="13">
        <f>IF(OR(Model!D222&gt;5,Model!D222&lt;0.05),2.2251955,Model!D222)</f>
        <v>2.2251954999999999</v>
      </c>
      <c r="M216" s="13">
        <f>IF(OR(Model!E222&gt;3800,Model!E222&lt;0.02),1979.0503,Model!E222)</f>
        <v>1979.0503000000001</v>
      </c>
      <c r="N216" s="13">
        <f>IF(OR(Model!F222&gt;100,Model!F222&lt;0.02),44.390782,Model!F222)</f>
        <v>44.390782000000002</v>
      </c>
      <c r="O216" s="13">
        <f>IF(OR(Model!G222&gt;6,Model!G222&lt;0.02),1.74888827,Model!G222)</f>
        <v>1.7488882699999999</v>
      </c>
      <c r="P216" s="13">
        <f>IF(OR(Model!H222&gt;0.6,Model!H222&lt;0.02),0.3561162,Model!H222)</f>
        <v>0.35611619999999999</v>
      </c>
      <c r="Q216" s="13">
        <f>IF(OR(Model!I222&gt;80,Model!I222&lt;0.02),39.55,Model!I222)</f>
        <v>39.549999999999997</v>
      </c>
      <c r="R216" s="13">
        <f>IF(OR(Model!J222&gt;80,Model!J222&lt;0.02),39.55,Model!J222)</f>
        <v>39.549999999999997</v>
      </c>
      <c r="S216" s="13">
        <f>IF(OR(Model!K222&gt;120,Model!K222&lt;0.02),63.9,Model!K222)</f>
        <v>63.9</v>
      </c>
      <c r="T216" s="13">
        <f>IF(OR(Model!L222&gt;11,Model!L222&lt;0.02),6.4719718,Model!L222)</f>
        <v>6.4719718000000004</v>
      </c>
      <c r="U216" s="13">
        <f t="shared" si="3"/>
        <v>0.94885144831249479</v>
      </c>
      <c r="V216" t="b">
        <f>IF(Model!B222&gt;0,'Calulations '!J216-U216)</f>
        <v>0</v>
      </c>
    </row>
    <row r="217" spans="10:22" x14ac:dyDescent="0.3">
      <c r="J217" s="13">
        <f>IF(OR(Model!B223&gt;7,Model!B223&lt;0.5),3.433,Model!B223)</f>
        <v>3.4329999999999998</v>
      </c>
      <c r="K217" s="13">
        <f>IF(OR(Model!C223&gt;0.4,Model!C223&lt;0.05),0.2550503,Model!C223)</f>
        <v>0.25505030000000001</v>
      </c>
      <c r="L217" s="13">
        <f>IF(OR(Model!D223&gt;5,Model!D223&lt;0.05),2.2251955,Model!D223)</f>
        <v>2.2251954999999999</v>
      </c>
      <c r="M217" s="13">
        <f>IF(OR(Model!E223&gt;3800,Model!E223&lt;0.02),1979.0503,Model!E223)</f>
        <v>1979.0503000000001</v>
      </c>
      <c r="N217" s="13">
        <f>IF(OR(Model!F223&gt;100,Model!F223&lt;0.02),44.390782,Model!F223)</f>
        <v>44.390782000000002</v>
      </c>
      <c r="O217" s="13">
        <f>IF(OR(Model!G223&gt;6,Model!G223&lt;0.02),1.74888827,Model!G223)</f>
        <v>1.7488882699999999</v>
      </c>
      <c r="P217" s="13">
        <f>IF(OR(Model!H223&gt;0.6,Model!H223&lt;0.02),0.3561162,Model!H223)</f>
        <v>0.35611619999999999</v>
      </c>
      <c r="Q217" s="13">
        <f>IF(OR(Model!I223&gt;80,Model!I223&lt;0.02),39.55,Model!I223)</f>
        <v>39.549999999999997</v>
      </c>
      <c r="R217" s="13">
        <f>IF(OR(Model!J223&gt;80,Model!J223&lt;0.02),39.55,Model!J223)</f>
        <v>39.549999999999997</v>
      </c>
      <c r="S217" s="13">
        <f>IF(OR(Model!K223&gt;120,Model!K223&lt;0.02),63.9,Model!K223)</f>
        <v>63.9</v>
      </c>
      <c r="T217" s="13">
        <f>IF(OR(Model!L223&gt;11,Model!L223&lt;0.02),6.4719718,Model!L223)</f>
        <v>6.4719718000000004</v>
      </c>
      <c r="U217" s="13">
        <f t="shared" si="3"/>
        <v>0.94885144831249479</v>
      </c>
      <c r="V217" t="b">
        <f>IF(Model!B223&gt;0,'Calulations '!J217-U217)</f>
        <v>0</v>
      </c>
    </row>
    <row r="218" spans="10:22" x14ac:dyDescent="0.3">
      <c r="J218" s="13">
        <f>IF(OR(Model!B224&gt;7,Model!B224&lt;0.5),3.433,Model!B224)</f>
        <v>3.4329999999999998</v>
      </c>
      <c r="K218" s="13">
        <f>IF(OR(Model!C224&gt;0.4,Model!C224&lt;0.05),0.2550503,Model!C224)</f>
        <v>0.25505030000000001</v>
      </c>
      <c r="L218" s="13">
        <f>IF(OR(Model!D224&gt;5,Model!D224&lt;0.05),2.2251955,Model!D224)</f>
        <v>2.2251954999999999</v>
      </c>
      <c r="M218" s="13">
        <f>IF(OR(Model!E224&gt;3800,Model!E224&lt;0.02),1979.0503,Model!E224)</f>
        <v>1979.0503000000001</v>
      </c>
      <c r="N218" s="13">
        <f>IF(OR(Model!F224&gt;100,Model!F224&lt;0.02),44.390782,Model!F224)</f>
        <v>44.390782000000002</v>
      </c>
      <c r="O218" s="13">
        <f>IF(OR(Model!G224&gt;6,Model!G224&lt;0.02),1.74888827,Model!G224)</f>
        <v>1.7488882699999999</v>
      </c>
      <c r="P218" s="13">
        <f>IF(OR(Model!H224&gt;0.6,Model!H224&lt;0.02),0.3561162,Model!H224)</f>
        <v>0.35611619999999999</v>
      </c>
      <c r="Q218" s="13">
        <f>IF(OR(Model!I224&gt;80,Model!I224&lt;0.02),39.55,Model!I224)</f>
        <v>39.549999999999997</v>
      </c>
      <c r="R218" s="13">
        <f>IF(OR(Model!J224&gt;80,Model!J224&lt;0.02),39.55,Model!J224)</f>
        <v>39.549999999999997</v>
      </c>
      <c r="S218" s="13">
        <f>IF(OR(Model!K224&gt;120,Model!K224&lt;0.02),63.9,Model!K224)</f>
        <v>63.9</v>
      </c>
      <c r="T218" s="13">
        <f>IF(OR(Model!L224&gt;11,Model!L224&lt;0.02),6.4719718,Model!L224)</f>
        <v>6.4719718000000004</v>
      </c>
      <c r="U218" s="13">
        <f t="shared" si="3"/>
        <v>0.94885144831249479</v>
      </c>
      <c r="V218" t="b">
        <f>IF(Model!B224&gt;0,'Calulations '!J218-U218)</f>
        <v>0</v>
      </c>
    </row>
    <row r="219" spans="10:22" x14ac:dyDescent="0.3">
      <c r="J219" s="13">
        <f>IF(OR(Model!B225&gt;7,Model!B225&lt;0.5),3.433,Model!B225)</f>
        <v>3.4329999999999998</v>
      </c>
      <c r="K219" s="13">
        <f>IF(OR(Model!C225&gt;0.4,Model!C225&lt;0.05),0.2550503,Model!C225)</f>
        <v>0.25505030000000001</v>
      </c>
      <c r="L219" s="13">
        <f>IF(OR(Model!D225&gt;5,Model!D225&lt;0.05),2.2251955,Model!D225)</f>
        <v>2.2251954999999999</v>
      </c>
      <c r="M219" s="13">
        <f>IF(OR(Model!E225&gt;3800,Model!E225&lt;0.02),1979.0503,Model!E225)</f>
        <v>1979.0503000000001</v>
      </c>
      <c r="N219" s="13">
        <f>IF(OR(Model!F225&gt;100,Model!F225&lt;0.02),44.390782,Model!F225)</f>
        <v>44.390782000000002</v>
      </c>
      <c r="O219" s="13">
        <f>IF(OR(Model!G225&gt;6,Model!G225&lt;0.02),1.74888827,Model!G225)</f>
        <v>1.7488882699999999</v>
      </c>
      <c r="P219" s="13">
        <f>IF(OR(Model!H225&gt;0.6,Model!H225&lt;0.02),0.3561162,Model!H225)</f>
        <v>0.35611619999999999</v>
      </c>
      <c r="Q219" s="13">
        <f>IF(OR(Model!I225&gt;80,Model!I225&lt;0.02),39.55,Model!I225)</f>
        <v>39.549999999999997</v>
      </c>
      <c r="R219" s="13">
        <f>IF(OR(Model!J225&gt;80,Model!J225&lt;0.02),39.55,Model!J225)</f>
        <v>39.549999999999997</v>
      </c>
      <c r="S219" s="13">
        <f>IF(OR(Model!K225&gt;120,Model!K225&lt;0.02),63.9,Model!K225)</f>
        <v>63.9</v>
      </c>
      <c r="T219" s="13">
        <f>IF(OR(Model!L225&gt;11,Model!L225&lt;0.02),6.4719718,Model!L225)</f>
        <v>6.4719718000000004</v>
      </c>
      <c r="U219" s="13">
        <f t="shared" si="3"/>
        <v>0.94885144831249479</v>
      </c>
      <c r="V219" t="b">
        <f>IF(Model!B225&gt;0,'Calulations '!J219-U219)</f>
        <v>0</v>
      </c>
    </row>
    <row r="220" spans="10:22" x14ac:dyDescent="0.3">
      <c r="J220" s="13">
        <f>IF(OR(Model!B226&gt;7,Model!B226&lt;0.5),3.433,Model!B226)</f>
        <v>3.4329999999999998</v>
      </c>
      <c r="K220" s="13">
        <f>IF(OR(Model!C226&gt;0.4,Model!C226&lt;0.05),0.2550503,Model!C226)</f>
        <v>0.25505030000000001</v>
      </c>
      <c r="L220" s="13">
        <f>IF(OR(Model!D226&gt;5,Model!D226&lt;0.05),2.2251955,Model!D226)</f>
        <v>2.2251954999999999</v>
      </c>
      <c r="M220" s="13">
        <f>IF(OR(Model!E226&gt;3800,Model!E226&lt;0.02),1979.0503,Model!E226)</f>
        <v>1979.0503000000001</v>
      </c>
      <c r="N220" s="13">
        <f>IF(OR(Model!F226&gt;100,Model!F226&lt;0.02),44.390782,Model!F226)</f>
        <v>44.390782000000002</v>
      </c>
      <c r="O220" s="13">
        <f>IF(OR(Model!G226&gt;6,Model!G226&lt;0.02),1.74888827,Model!G226)</f>
        <v>1.7488882699999999</v>
      </c>
      <c r="P220" s="13">
        <f>IF(OR(Model!H226&gt;0.6,Model!H226&lt;0.02),0.3561162,Model!H226)</f>
        <v>0.35611619999999999</v>
      </c>
      <c r="Q220" s="13">
        <f>IF(OR(Model!I226&gt;80,Model!I226&lt;0.02),39.55,Model!I226)</f>
        <v>39.549999999999997</v>
      </c>
      <c r="R220" s="13">
        <f>IF(OR(Model!J226&gt;80,Model!J226&lt;0.02),39.55,Model!J226)</f>
        <v>39.549999999999997</v>
      </c>
      <c r="S220" s="13">
        <f>IF(OR(Model!K226&gt;120,Model!K226&lt;0.02),63.9,Model!K226)</f>
        <v>63.9</v>
      </c>
      <c r="T220" s="13">
        <f>IF(OR(Model!L226&gt;11,Model!L226&lt;0.02),6.4719718,Model!L226)</f>
        <v>6.4719718000000004</v>
      </c>
      <c r="U220" s="13">
        <f t="shared" si="3"/>
        <v>0.94885144831249479</v>
      </c>
      <c r="V220" t="b">
        <f>IF(Model!B226&gt;0,'Calulations '!J220-U220)</f>
        <v>0</v>
      </c>
    </row>
    <row r="221" spans="10:22" x14ac:dyDescent="0.3">
      <c r="J221" s="13">
        <f>IF(OR(Model!B227&gt;7,Model!B227&lt;0.5),3.433,Model!B227)</f>
        <v>3.4329999999999998</v>
      </c>
      <c r="K221" s="13">
        <f>IF(OR(Model!C227&gt;0.4,Model!C227&lt;0.05),0.2550503,Model!C227)</f>
        <v>0.25505030000000001</v>
      </c>
      <c r="L221" s="13">
        <f>IF(OR(Model!D227&gt;5,Model!D227&lt;0.05),2.2251955,Model!D227)</f>
        <v>2.2251954999999999</v>
      </c>
      <c r="M221" s="13">
        <f>IF(OR(Model!E227&gt;3800,Model!E227&lt;0.02),1979.0503,Model!E227)</f>
        <v>1979.0503000000001</v>
      </c>
      <c r="N221" s="13">
        <f>IF(OR(Model!F227&gt;100,Model!F227&lt;0.02),44.390782,Model!F227)</f>
        <v>44.390782000000002</v>
      </c>
      <c r="O221" s="13">
        <f>IF(OR(Model!G227&gt;6,Model!G227&lt;0.02),1.74888827,Model!G227)</f>
        <v>1.7488882699999999</v>
      </c>
      <c r="P221" s="13">
        <f>IF(OR(Model!H227&gt;0.6,Model!H227&lt;0.02),0.3561162,Model!H227)</f>
        <v>0.35611619999999999</v>
      </c>
      <c r="Q221" s="13">
        <f>IF(OR(Model!I227&gt;80,Model!I227&lt;0.02),39.55,Model!I227)</f>
        <v>39.549999999999997</v>
      </c>
      <c r="R221" s="13">
        <f>IF(OR(Model!J227&gt;80,Model!J227&lt;0.02),39.55,Model!J227)</f>
        <v>39.549999999999997</v>
      </c>
      <c r="S221" s="13">
        <f>IF(OR(Model!K227&gt;120,Model!K227&lt;0.02),63.9,Model!K227)</f>
        <v>63.9</v>
      </c>
      <c r="T221" s="13">
        <f>IF(OR(Model!L227&gt;11,Model!L227&lt;0.02),6.4719718,Model!L227)</f>
        <v>6.4719718000000004</v>
      </c>
      <c r="U221" s="13">
        <f t="shared" si="3"/>
        <v>0.94885144831249479</v>
      </c>
      <c r="V221" t="b">
        <f>IF(Model!B227&gt;0,'Calulations '!J221-U221)</f>
        <v>0</v>
      </c>
    </row>
    <row r="222" spans="10:22" x14ac:dyDescent="0.3">
      <c r="J222" s="13">
        <f>IF(OR(Model!B228&gt;7,Model!B228&lt;0.5),3.433,Model!B228)</f>
        <v>3.4329999999999998</v>
      </c>
      <c r="K222" s="13">
        <f>IF(OR(Model!C228&gt;0.4,Model!C228&lt;0.05),0.2550503,Model!C228)</f>
        <v>0.25505030000000001</v>
      </c>
      <c r="L222" s="13">
        <f>IF(OR(Model!D228&gt;5,Model!D228&lt;0.05),2.2251955,Model!D228)</f>
        <v>2.2251954999999999</v>
      </c>
      <c r="M222" s="13">
        <f>IF(OR(Model!E228&gt;3800,Model!E228&lt;0.02),1979.0503,Model!E228)</f>
        <v>1979.0503000000001</v>
      </c>
      <c r="N222" s="13">
        <f>IF(OR(Model!F228&gt;100,Model!F228&lt;0.02),44.390782,Model!F228)</f>
        <v>44.390782000000002</v>
      </c>
      <c r="O222" s="13">
        <f>IF(OR(Model!G228&gt;6,Model!G228&lt;0.02),1.74888827,Model!G228)</f>
        <v>1.7488882699999999</v>
      </c>
      <c r="P222" s="13">
        <f>IF(OR(Model!H228&gt;0.6,Model!H228&lt;0.02),0.3561162,Model!H228)</f>
        <v>0.35611619999999999</v>
      </c>
      <c r="Q222" s="13">
        <f>IF(OR(Model!I228&gt;80,Model!I228&lt;0.02),39.55,Model!I228)</f>
        <v>39.549999999999997</v>
      </c>
      <c r="R222" s="13">
        <f>IF(OR(Model!J228&gt;80,Model!J228&lt;0.02),39.55,Model!J228)</f>
        <v>39.549999999999997</v>
      </c>
      <c r="S222" s="13">
        <f>IF(OR(Model!K228&gt;120,Model!K228&lt;0.02),63.9,Model!K228)</f>
        <v>63.9</v>
      </c>
      <c r="T222" s="13">
        <f>IF(OR(Model!L228&gt;11,Model!L228&lt;0.02),6.4719718,Model!L228)</f>
        <v>6.4719718000000004</v>
      </c>
      <c r="U222" s="13">
        <f t="shared" si="3"/>
        <v>0.94885144831249479</v>
      </c>
      <c r="V222" t="b">
        <f>IF(Model!B228&gt;0,'Calulations '!J222-U222)</f>
        <v>0</v>
      </c>
    </row>
    <row r="223" spans="10:22" x14ac:dyDescent="0.3">
      <c r="J223" s="13">
        <f>IF(OR(Model!B229&gt;7,Model!B229&lt;0.5),3.433,Model!B229)</f>
        <v>3.4329999999999998</v>
      </c>
      <c r="K223" s="13">
        <f>IF(OR(Model!C229&gt;0.4,Model!C229&lt;0.05),0.2550503,Model!C229)</f>
        <v>0.25505030000000001</v>
      </c>
      <c r="L223" s="13">
        <f>IF(OR(Model!D229&gt;5,Model!D229&lt;0.05),2.2251955,Model!D229)</f>
        <v>2.2251954999999999</v>
      </c>
      <c r="M223" s="13">
        <f>IF(OR(Model!E229&gt;3800,Model!E229&lt;0.02),1979.0503,Model!E229)</f>
        <v>1979.0503000000001</v>
      </c>
      <c r="N223" s="13">
        <f>IF(OR(Model!F229&gt;100,Model!F229&lt;0.02),44.390782,Model!F229)</f>
        <v>44.390782000000002</v>
      </c>
      <c r="O223" s="13">
        <f>IF(OR(Model!G229&gt;6,Model!G229&lt;0.02),1.74888827,Model!G229)</f>
        <v>1.7488882699999999</v>
      </c>
      <c r="P223" s="13">
        <f>IF(OR(Model!H229&gt;0.6,Model!H229&lt;0.02),0.3561162,Model!H229)</f>
        <v>0.35611619999999999</v>
      </c>
      <c r="Q223" s="13">
        <f>IF(OR(Model!I229&gt;80,Model!I229&lt;0.02),39.55,Model!I229)</f>
        <v>39.549999999999997</v>
      </c>
      <c r="R223" s="13">
        <f>IF(OR(Model!J229&gt;80,Model!J229&lt;0.02),39.55,Model!J229)</f>
        <v>39.549999999999997</v>
      </c>
      <c r="S223" s="13">
        <f>IF(OR(Model!K229&gt;120,Model!K229&lt;0.02),63.9,Model!K229)</f>
        <v>63.9</v>
      </c>
      <c r="T223" s="13">
        <f>IF(OR(Model!L229&gt;11,Model!L229&lt;0.02),6.4719718,Model!L229)</f>
        <v>6.4719718000000004</v>
      </c>
      <c r="U223" s="13">
        <f t="shared" si="3"/>
        <v>0.94885144831249479</v>
      </c>
      <c r="V223" t="b">
        <f>IF(Model!B229&gt;0,'Calulations '!J223-U223)</f>
        <v>0</v>
      </c>
    </row>
    <row r="224" spans="10:22" x14ac:dyDescent="0.3">
      <c r="J224" s="13">
        <f>IF(OR(Model!B230&gt;7,Model!B230&lt;0.5),3.433,Model!B230)</f>
        <v>3.4329999999999998</v>
      </c>
      <c r="K224" s="13">
        <f>IF(OR(Model!C230&gt;0.4,Model!C230&lt;0.05),0.2550503,Model!C230)</f>
        <v>0.25505030000000001</v>
      </c>
      <c r="L224" s="13">
        <f>IF(OR(Model!D230&gt;5,Model!D230&lt;0.05),2.2251955,Model!D230)</f>
        <v>2.2251954999999999</v>
      </c>
      <c r="M224" s="13">
        <f>IF(OR(Model!E230&gt;3800,Model!E230&lt;0.02),1979.0503,Model!E230)</f>
        <v>1979.0503000000001</v>
      </c>
      <c r="N224" s="13">
        <f>IF(OR(Model!F230&gt;100,Model!F230&lt;0.02),44.390782,Model!F230)</f>
        <v>44.390782000000002</v>
      </c>
      <c r="O224" s="13">
        <f>IF(OR(Model!G230&gt;6,Model!G230&lt;0.02),1.74888827,Model!G230)</f>
        <v>1.7488882699999999</v>
      </c>
      <c r="P224" s="13">
        <f>IF(OR(Model!H230&gt;0.6,Model!H230&lt;0.02),0.3561162,Model!H230)</f>
        <v>0.35611619999999999</v>
      </c>
      <c r="Q224" s="13">
        <f>IF(OR(Model!I230&gt;80,Model!I230&lt;0.02),39.55,Model!I230)</f>
        <v>39.549999999999997</v>
      </c>
      <c r="R224" s="13">
        <f>IF(OR(Model!J230&gt;80,Model!J230&lt;0.02),39.55,Model!J230)</f>
        <v>39.549999999999997</v>
      </c>
      <c r="S224" s="13">
        <f>IF(OR(Model!K230&gt;120,Model!K230&lt;0.02),63.9,Model!K230)</f>
        <v>63.9</v>
      </c>
      <c r="T224" s="13">
        <f>IF(OR(Model!L230&gt;11,Model!L230&lt;0.02),6.4719718,Model!L230)</f>
        <v>6.4719718000000004</v>
      </c>
      <c r="U224" s="13">
        <f t="shared" si="3"/>
        <v>0.94885144831249479</v>
      </c>
      <c r="V224" t="b">
        <f>IF(Model!B230&gt;0,'Calulations '!J224-U224)</f>
        <v>0</v>
      </c>
    </row>
    <row r="225" spans="10:22" x14ac:dyDescent="0.3">
      <c r="J225" s="13">
        <f>IF(OR(Model!B231&gt;7,Model!B231&lt;0.5),3.433,Model!B231)</f>
        <v>3.4329999999999998</v>
      </c>
      <c r="K225" s="13">
        <f>IF(OR(Model!C231&gt;0.4,Model!C231&lt;0.05),0.2550503,Model!C231)</f>
        <v>0.25505030000000001</v>
      </c>
      <c r="L225" s="13">
        <f>IF(OR(Model!D231&gt;5,Model!D231&lt;0.05),2.2251955,Model!D231)</f>
        <v>2.2251954999999999</v>
      </c>
      <c r="M225" s="13">
        <f>IF(OR(Model!E231&gt;3800,Model!E231&lt;0.02),1979.0503,Model!E231)</f>
        <v>1979.0503000000001</v>
      </c>
      <c r="N225" s="13">
        <f>IF(OR(Model!F231&gt;100,Model!F231&lt;0.02),44.390782,Model!F231)</f>
        <v>44.390782000000002</v>
      </c>
      <c r="O225" s="13">
        <f>IF(OR(Model!G231&gt;6,Model!G231&lt;0.02),1.74888827,Model!G231)</f>
        <v>1.7488882699999999</v>
      </c>
      <c r="P225" s="13">
        <f>IF(OR(Model!H231&gt;0.6,Model!H231&lt;0.02),0.3561162,Model!H231)</f>
        <v>0.35611619999999999</v>
      </c>
      <c r="Q225" s="13">
        <f>IF(OR(Model!I231&gt;80,Model!I231&lt;0.02),39.55,Model!I231)</f>
        <v>39.549999999999997</v>
      </c>
      <c r="R225" s="13">
        <f>IF(OR(Model!J231&gt;80,Model!J231&lt;0.02),39.55,Model!J231)</f>
        <v>39.549999999999997</v>
      </c>
      <c r="S225" s="13">
        <f>IF(OR(Model!K231&gt;120,Model!K231&lt;0.02),63.9,Model!K231)</f>
        <v>63.9</v>
      </c>
      <c r="T225" s="13">
        <f>IF(OR(Model!L231&gt;11,Model!L231&lt;0.02),6.4719718,Model!L231)</f>
        <v>6.4719718000000004</v>
      </c>
      <c r="U225" s="13">
        <f t="shared" si="3"/>
        <v>0.94885144831249479</v>
      </c>
      <c r="V225" t="b">
        <f>IF(Model!B231&gt;0,'Calulations '!J225-U225)</f>
        <v>0</v>
      </c>
    </row>
    <row r="226" spans="10:22" x14ac:dyDescent="0.3">
      <c r="J226" s="13">
        <f>IF(OR(Model!B232&gt;7,Model!B232&lt;0.5),3.433,Model!B232)</f>
        <v>3.4329999999999998</v>
      </c>
      <c r="K226" s="13">
        <f>IF(OR(Model!C232&gt;0.4,Model!C232&lt;0.05),0.2550503,Model!C232)</f>
        <v>0.25505030000000001</v>
      </c>
      <c r="L226" s="13">
        <f>IF(OR(Model!D232&gt;5,Model!D232&lt;0.05),2.2251955,Model!D232)</f>
        <v>2.2251954999999999</v>
      </c>
      <c r="M226" s="13">
        <f>IF(OR(Model!E232&gt;3800,Model!E232&lt;0.02),1979.0503,Model!E232)</f>
        <v>1979.0503000000001</v>
      </c>
      <c r="N226" s="13">
        <f>IF(OR(Model!F232&gt;100,Model!F232&lt;0.02),44.390782,Model!F232)</f>
        <v>44.390782000000002</v>
      </c>
      <c r="O226" s="13">
        <f>IF(OR(Model!G232&gt;6,Model!G232&lt;0.02),1.74888827,Model!G232)</f>
        <v>1.7488882699999999</v>
      </c>
      <c r="P226" s="13">
        <f>IF(OR(Model!H232&gt;0.6,Model!H232&lt;0.02),0.3561162,Model!H232)</f>
        <v>0.35611619999999999</v>
      </c>
      <c r="Q226" s="13">
        <f>IF(OR(Model!I232&gt;80,Model!I232&lt;0.02),39.55,Model!I232)</f>
        <v>39.549999999999997</v>
      </c>
      <c r="R226" s="13">
        <f>IF(OR(Model!J232&gt;80,Model!J232&lt;0.02),39.55,Model!J232)</f>
        <v>39.549999999999997</v>
      </c>
      <c r="S226" s="13">
        <f>IF(OR(Model!K232&gt;120,Model!K232&lt;0.02),63.9,Model!K232)</f>
        <v>63.9</v>
      </c>
      <c r="T226" s="13">
        <f>IF(OR(Model!L232&gt;11,Model!L232&lt;0.02),6.4719718,Model!L232)</f>
        <v>6.4719718000000004</v>
      </c>
      <c r="U226" s="13">
        <f t="shared" si="3"/>
        <v>0.94885144831249479</v>
      </c>
      <c r="V226" t="b">
        <f>IF(Model!B232&gt;0,'Calulations '!J226-U226)</f>
        <v>0</v>
      </c>
    </row>
    <row r="227" spans="10:22" x14ac:dyDescent="0.3">
      <c r="J227" s="13">
        <f>IF(OR(Model!B233&gt;7,Model!B233&lt;0.5),3.433,Model!B233)</f>
        <v>3.4329999999999998</v>
      </c>
      <c r="K227" s="13">
        <f>IF(OR(Model!C233&gt;0.4,Model!C233&lt;0.05),0.2550503,Model!C233)</f>
        <v>0.25505030000000001</v>
      </c>
      <c r="L227" s="13">
        <f>IF(OR(Model!D233&gt;5,Model!D233&lt;0.05),2.2251955,Model!D233)</f>
        <v>2.2251954999999999</v>
      </c>
      <c r="M227" s="13">
        <f>IF(OR(Model!E233&gt;3800,Model!E233&lt;0.02),1979.0503,Model!E233)</f>
        <v>1979.0503000000001</v>
      </c>
      <c r="N227" s="13">
        <f>IF(OR(Model!F233&gt;100,Model!F233&lt;0.02),44.390782,Model!F233)</f>
        <v>44.390782000000002</v>
      </c>
      <c r="O227" s="13">
        <f>IF(OR(Model!G233&gt;6,Model!G233&lt;0.02),1.74888827,Model!G233)</f>
        <v>1.7488882699999999</v>
      </c>
      <c r="P227" s="13">
        <f>IF(OR(Model!H233&gt;0.6,Model!H233&lt;0.02),0.3561162,Model!H233)</f>
        <v>0.35611619999999999</v>
      </c>
      <c r="Q227" s="13">
        <f>IF(OR(Model!I233&gt;80,Model!I233&lt;0.02),39.55,Model!I233)</f>
        <v>39.549999999999997</v>
      </c>
      <c r="R227" s="13">
        <f>IF(OR(Model!J233&gt;80,Model!J233&lt;0.02),39.55,Model!J233)</f>
        <v>39.549999999999997</v>
      </c>
      <c r="S227" s="13">
        <f>IF(OR(Model!K233&gt;120,Model!K233&lt;0.02),63.9,Model!K233)</f>
        <v>63.9</v>
      </c>
      <c r="T227" s="13">
        <f>IF(OR(Model!L233&gt;11,Model!L233&lt;0.02),6.4719718,Model!L233)</f>
        <v>6.4719718000000004</v>
      </c>
      <c r="U227" s="13">
        <f t="shared" si="3"/>
        <v>0.94885144831249479</v>
      </c>
      <c r="V227" t="b">
        <f>IF(Model!B233&gt;0,'Calulations '!J227-U227)</f>
        <v>0</v>
      </c>
    </row>
    <row r="228" spans="10:22" x14ac:dyDescent="0.3">
      <c r="J228" s="13">
        <f>IF(OR(Model!B234&gt;7,Model!B234&lt;0.5),3.433,Model!B234)</f>
        <v>3.4329999999999998</v>
      </c>
      <c r="K228" s="13">
        <f>IF(OR(Model!C234&gt;0.4,Model!C234&lt;0.05),0.2550503,Model!C234)</f>
        <v>0.25505030000000001</v>
      </c>
      <c r="L228" s="13">
        <f>IF(OR(Model!D234&gt;5,Model!D234&lt;0.05),2.2251955,Model!D234)</f>
        <v>2.2251954999999999</v>
      </c>
      <c r="M228" s="13">
        <f>IF(OR(Model!E234&gt;3800,Model!E234&lt;0.02),1979.0503,Model!E234)</f>
        <v>1979.0503000000001</v>
      </c>
      <c r="N228" s="13">
        <f>IF(OR(Model!F234&gt;100,Model!F234&lt;0.02),44.390782,Model!F234)</f>
        <v>44.390782000000002</v>
      </c>
      <c r="O228" s="13">
        <f>IF(OR(Model!G234&gt;6,Model!G234&lt;0.02),1.74888827,Model!G234)</f>
        <v>1.7488882699999999</v>
      </c>
      <c r="P228" s="13">
        <f>IF(OR(Model!H234&gt;0.6,Model!H234&lt;0.02),0.3561162,Model!H234)</f>
        <v>0.35611619999999999</v>
      </c>
      <c r="Q228" s="13">
        <f>IF(OR(Model!I234&gt;80,Model!I234&lt;0.02),39.55,Model!I234)</f>
        <v>39.549999999999997</v>
      </c>
      <c r="R228" s="13">
        <f>IF(OR(Model!J234&gt;80,Model!J234&lt;0.02),39.55,Model!J234)</f>
        <v>39.549999999999997</v>
      </c>
      <c r="S228" s="13">
        <f>IF(OR(Model!K234&gt;120,Model!K234&lt;0.02),63.9,Model!K234)</f>
        <v>63.9</v>
      </c>
      <c r="T228" s="13">
        <f>IF(OR(Model!L234&gt;11,Model!L234&lt;0.02),6.4719718,Model!L234)</f>
        <v>6.4719718000000004</v>
      </c>
      <c r="U228" s="13">
        <f t="shared" si="3"/>
        <v>0.94885144831249479</v>
      </c>
      <c r="V228" t="b">
        <f>IF(Model!B234&gt;0,'Calulations '!J228-U228)</f>
        <v>0</v>
      </c>
    </row>
    <row r="229" spans="10:22" x14ac:dyDescent="0.3">
      <c r="J229" s="13">
        <f>IF(OR(Model!B235&gt;7,Model!B235&lt;0.5),3.433,Model!B235)</f>
        <v>3.4329999999999998</v>
      </c>
      <c r="K229" s="13">
        <f>IF(OR(Model!C235&gt;0.4,Model!C235&lt;0.05),0.2550503,Model!C235)</f>
        <v>0.25505030000000001</v>
      </c>
      <c r="L229" s="13">
        <f>IF(OR(Model!D235&gt;5,Model!D235&lt;0.05),2.2251955,Model!D235)</f>
        <v>2.2251954999999999</v>
      </c>
      <c r="M229" s="13">
        <f>IF(OR(Model!E235&gt;3800,Model!E235&lt;0.02),1979.0503,Model!E235)</f>
        <v>1979.0503000000001</v>
      </c>
      <c r="N229" s="13">
        <f>IF(OR(Model!F235&gt;100,Model!F235&lt;0.02),44.390782,Model!F235)</f>
        <v>44.390782000000002</v>
      </c>
      <c r="O229" s="13">
        <f>IF(OR(Model!G235&gt;6,Model!G235&lt;0.02),1.74888827,Model!G235)</f>
        <v>1.7488882699999999</v>
      </c>
      <c r="P229" s="13">
        <f>IF(OR(Model!H235&gt;0.6,Model!H235&lt;0.02),0.3561162,Model!H235)</f>
        <v>0.35611619999999999</v>
      </c>
      <c r="Q229" s="13">
        <f>IF(OR(Model!I235&gt;80,Model!I235&lt;0.02),39.55,Model!I235)</f>
        <v>39.549999999999997</v>
      </c>
      <c r="R229" s="13">
        <f>IF(OR(Model!J235&gt;80,Model!J235&lt;0.02),39.55,Model!J235)</f>
        <v>39.549999999999997</v>
      </c>
      <c r="S229" s="13">
        <f>IF(OR(Model!K235&gt;120,Model!K235&lt;0.02),63.9,Model!K235)</f>
        <v>63.9</v>
      </c>
      <c r="T229" s="13">
        <f>IF(OR(Model!L235&gt;11,Model!L235&lt;0.02),6.4719718,Model!L235)</f>
        <v>6.4719718000000004</v>
      </c>
      <c r="U229" s="13">
        <f t="shared" si="3"/>
        <v>0.94885144831249479</v>
      </c>
      <c r="V229" t="b">
        <f>IF(Model!B235&gt;0,'Calulations '!J229-U229)</f>
        <v>0</v>
      </c>
    </row>
    <row r="230" spans="10:22" x14ac:dyDescent="0.3">
      <c r="J230" s="13">
        <f>IF(OR(Model!B236&gt;7,Model!B236&lt;0.5),3.433,Model!B236)</f>
        <v>3.4329999999999998</v>
      </c>
      <c r="K230" s="13">
        <f>IF(OR(Model!C236&gt;0.4,Model!C236&lt;0.05),0.2550503,Model!C236)</f>
        <v>0.25505030000000001</v>
      </c>
      <c r="L230" s="13">
        <f>IF(OR(Model!D236&gt;5,Model!D236&lt;0.05),2.2251955,Model!D236)</f>
        <v>2.2251954999999999</v>
      </c>
      <c r="M230" s="13">
        <f>IF(OR(Model!E236&gt;3800,Model!E236&lt;0.02),1979.0503,Model!E236)</f>
        <v>1979.0503000000001</v>
      </c>
      <c r="N230" s="13">
        <f>IF(OR(Model!F236&gt;100,Model!F236&lt;0.02),44.390782,Model!F236)</f>
        <v>44.390782000000002</v>
      </c>
      <c r="O230" s="13">
        <f>IF(OR(Model!G236&gt;6,Model!G236&lt;0.02),1.74888827,Model!G236)</f>
        <v>1.7488882699999999</v>
      </c>
      <c r="P230" s="13">
        <f>IF(OR(Model!H236&gt;0.6,Model!H236&lt;0.02),0.3561162,Model!H236)</f>
        <v>0.35611619999999999</v>
      </c>
      <c r="Q230" s="13">
        <f>IF(OR(Model!I236&gt;80,Model!I236&lt;0.02),39.55,Model!I236)</f>
        <v>39.549999999999997</v>
      </c>
      <c r="R230" s="13">
        <f>IF(OR(Model!J236&gt;80,Model!J236&lt;0.02),39.55,Model!J236)</f>
        <v>39.549999999999997</v>
      </c>
      <c r="S230" s="13">
        <f>IF(OR(Model!K236&gt;120,Model!K236&lt;0.02),63.9,Model!K236)</f>
        <v>63.9</v>
      </c>
      <c r="T230" s="13">
        <f>IF(OR(Model!L236&gt;11,Model!L236&lt;0.02),6.4719718,Model!L236)</f>
        <v>6.4719718000000004</v>
      </c>
      <c r="U230" s="13">
        <f t="shared" si="3"/>
        <v>0.94885144831249479</v>
      </c>
      <c r="V230" t="b">
        <f>IF(Model!B236&gt;0,'Calulations '!J230-U230)</f>
        <v>0</v>
      </c>
    </row>
    <row r="231" spans="10:22" x14ac:dyDescent="0.3">
      <c r="J231" s="13">
        <f>IF(OR(Model!B237&gt;7,Model!B237&lt;0.5),3.433,Model!B237)</f>
        <v>3.4329999999999998</v>
      </c>
      <c r="K231" s="13">
        <f>IF(OR(Model!C237&gt;0.4,Model!C237&lt;0.05),0.2550503,Model!C237)</f>
        <v>0.25505030000000001</v>
      </c>
      <c r="L231" s="13">
        <f>IF(OR(Model!D237&gt;5,Model!D237&lt;0.05),2.2251955,Model!D237)</f>
        <v>2.2251954999999999</v>
      </c>
      <c r="M231" s="13">
        <f>IF(OR(Model!E237&gt;3800,Model!E237&lt;0.02),1979.0503,Model!E237)</f>
        <v>1979.0503000000001</v>
      </c>
      <c r="N231" s="13">
        <f>IF(OR(Model!F237&gt;100,Model!F237&lt;0.02),44.390782,Model!F237)</f>
        <v>44.390782000000002</v>
      </c>
      <c r="O231" s="13">
        <f>IF(OR(Model!G237&gt;6,Model!G237&lt;0.02),1.74888827,Model!G237)</f>
        <v>1.7488882699999999</v>
      </c>
      <c r="P231" s="13">
        <f>IF(OR(Model!H237&gt;0.6,Model!H237&lt;0.02),0.3561162,Model!H237)</f>
        <v>0.35611619999999999</v>
      </c>
      <c r="Q231" s="13">
        <f>IF(OR(Model!I237&gt;80,Model!I237&lt;0.02),39.55,Model!I237)</f>
        <v>39.549999999999997</v>
      </c>
      <c r="R231" s="13">
        <f>IF(OR(Model!J237&gt;80,Model!J237&lt;0.02),39.55,Model!J237)</f>
        <v>39.549999999999997</v>
      </c>
      <c r="S231" s="13">
        <f>IF(OR(Model!K237&gt;120,Model!K237&lt;0.02),63.9,Model!K237)</f>
        <v>63.9</v>
      </c>
      <c r="T231" s="13">
        <f>IF(OR(Model!L237&gt;11,Model!L237&lt;0.02),6.4719718,Model!L237)</f>
        <v>6.4719718000000004</v>
      </c>
      <c r="U231" s="13">
        <f t="shared" si="3"/>
        <v>0.94885144831249479</v>
      </c>
      <c r="V231" t="b">
        <f>IF(Model!B237&gt;0,'Calulations '!J231-U231)</f>
        <v>0</v>
      </c>
    </row>
    <row r="232" spans="10:22" x14ac:dyDescent="0.3">
      <c r="J232" s="13">
        <f>IF(OR(Model!B238&gt;7,Model!B238&lt;0.5),3.433,Model!B238)</f>
        <v>3.4329999999999998</v>
      </c>
      <c r="K232" s="13">
        <f>IF(OR(Model!C238&gt;0.4,Model!C238&lt;0.05),0.2550503,Model!C238)</f>
        <v>0.25505030000000001</v>
      </c>
      <c r="L232" s="13">
        <f>IF(OR(Model!D238&gt;5,Model!D238&lt;0.05),2.2251955,Model!D238)</f>
        <v>2.2251954999999999</v>
      </c>
      <c r="M232" s="13">
        <f>IF(OR(Model!E238&gt;3800,Model!E238&lt;0.02),1979.0503,Model!E238)</f>
        <v>1979.0503000000001</v>
      </c>
      <c r="N232" s="13">
        <f>IF(OR(Model!F238&gt;100,Model!F238&lt;0.02),44.390782,Model!F238)</f>
        <v>44.390782000000002</v>
      </c>
      <c r="O232" s="13">
        <f>IF(OR(Model!G238&gt;6,Model!G238&lt;0.02),1.74888827,Model!G238)</f>
        <v>1.7488882699999999</v>
      </c>
      <c r="P232" s="13">
        <f>IF(OR(Model!H238&gt;0.6,Model!H238&lt;0.02),0.3561162,Model!H238)</f>
        <v>0.35611619999999999</v>
      </c>
      <c r="Q232" s="13">
        <f>IF(OR(Model!I238&gt;80,Model!I238&lt;0.02),39.55,Model!I238)</f>
        <v>39.549999999999997</v>
      </c>
      <c r="R232" s="13">
        <f>IF(OR(Model!J238&gt;80,Model!J238&lt;0.02),39.55,Model!J238)</f>
        <v>39.549999999999997</v>
      </c>
      <c r="S232" s="13">
        <f>IF(OR(Model!K238&gt;120,Model!K238&lt;0.02),63.9,Model!K238)</f>
        <v>63.9</v>
      </c>
      <c r="T232" s="13">
        <f>IF(OR(Model!L238&gt;11,Model!L238&lt;0.02),6.4719718,Model!L238)</f>
        <v>6.4719718000000004</v>
      </c>
      <c r="U232" s="13">
        <f t="shared" si="3"/>
        <v>0.94885144831249479</v>
      </c>
      <c r="V232" t="b">
        <f>IF(Model!B238&gt;0,'Calulations '!J232-U232)</f>
        <v>0</v>
      </c>
    </row>
    <row r="233" spans="10:22" x14ac:dyDescent="0.3">
      <c r="J233" s="13">
        <f>IF(OR(Model!B239&gt;7,Model!B239&lt;0.5),3.433,Model!B239)</f>
        <v>3.4329999999999998</v>
      </c>
      <c r="K233" s="13">
        <f>IF(OR(Model!C239&gt;0.4,Model!C239&lt;0.05),0.2550503,Model!C239)</f>
        <v>0.25505030000000001</v>
      </c>
      <c r="L233" s="13">
        <f>IF(OR(Model!D239&gt;5,Model!D239&lt;0.05),2.2251955,Model!D239)</f>
        <v>2.2251954999999999</v>
      </c>
      <c r="M233" s="13">
        <f>IF(OR(Model!E239&gt;3800,Model!E239&lt;0.02),1979.0503,Model!E239)</f>
        <v>1979.0503000000001</v>
      </c>
      <c r="N233" s="13">
        <f>IF(OR(Model!F239&gt;100,Model!F239&lt;0.02),44.390782,Model!F239)</f>
        <v>44.390782000000002</v>
      </c>
      <c r="O233" s="13">
        <f>IF(OR(Model!G239&gt;6,Model!G239&lt;0.02),1.74888827,Model!G239)</f>
        <v>1.7488882699999999</v>
      </c>
      <c r="P233" s="13">
        <f>IF(OR(Model!H239&gt;0.6,Model!H239&lt;0.02),0.3561162,Model!H239)</f>
        <v>0.35611619999999999</v>
      </c>
      <c r="Q233" s="13">
        <f>IF(OR(Model!I239&gt;80,Model!I239&lt;0.02),39.55,Model!I239)</f>
        <v>39.549999999999997</v>
      </c>
      <c r="R233" s="13">
        <f>IF(OR(Model!J239&gt;80,Model!J239&lt;0.02),39.55,Model!J239)</f>
        <v>39.549999999999997</v>
      </c>
      <c r="S233" s="13">
        <f>IF(OR(Model!K239&gt;120,Model!K239&lt;0.02),63.9,Model!K239)</f>
        <v>63.9</v>
      </c>
      <c r="T233" s="13">
        <f>IF(OR(Model!L239&gt;11,Model!L239&lt;0.02),6.4719718,Model!L239)</f>
        <v>6.4719718000000004</v>
      </c>
      <c r="U233" s="13">
        <f t="shared" si="3"/>
        <v>0.94885144831249479</v>
      </c>
      <c r="V233" t="b">
        <f>IF(Model!B239&gt;0,'Calulations '!J233-U233)</f>
        <v>0</v>
      </c>
    </row>
    <row r="234" spans="10:22" x14ac:dyDescent="0.3">
      <c r="J234" s="13">
        <f>IF(OR(Model!B240&gt;7,Model!B240&lt;0.5),3.433,Model!B240)</f>
        <v>3.4329999999999998</v>
      </c>
      <c r="K234" s="13">
        <f>IF(OR(Model!C240&gt;0.4,Model!C240&lt;0.05),0.2550503,Model!C240)</f>
        <v>0.25505030000000001</v>
      </c>
      <c r="L234" s="13">
        <f>IF(OR(Model!D240&gt;5,Model!D240&lt;0.05),2.2251955,Model!D240)</f>
        <v>2.2251954999999999</v>
      </c>
      <c r="M234" s="13">
        <f>IF(OR(Model!E240&gt;3800,Model!E240&lt;0.02),1979.0503,Model!E240)</f>
        <v>1979.0503000000001</v>
      </c>
      <c r="N234" s="13">
        <f>IF(OR(Model!F240&gt;100,Model!F240&lt;0.02),44.390782,Model!F240)</f>
        <v>44.390782000000002</v>
      </c>
      <c r="O234" s="13">
        <f>IF(OR(Model!G240&gt;6,Model!G240&lt;0.02),1.74888827,Model!G240)</f>
        <v>1.7488882699999999</v>
      </c>
      <c r="P234" s="13">
        <f>IF(OR(Model!H240&gt;0.6,Model!H240&lt;0.02),0.3561162,Model!H240)</f>
        <v>0.35611619999999999</v>
      </c>
      <c r="Q234" s="13">
        <f>IF(OR(Model!I240&gt;80,Model!I240&lt;0.02),39.55,Model!I240)</f>
        <v>39.549999999999997</v>
      </c>
      <c r="R234" s="13">
        <f>IF(OR(Model!J240&gt;80,Model!J240&lt;0.02),39.55,Model!J240)</f>
        <v>39.549999999999997</v>
      </c>
      <c r="S234" s="13">
        <f>IF(OR(Model!K240&gt;120,Model!K240&lt;0.02),63.9,Model!K240)</f>
        <v>63.9</v>
      </c>
      <c r="T234" s="13">
        <f>IF(OR(Model!L240&gt;11,Model!L240&lt;0.02),6.4719718,Model!L240)</f>
        <v>6.4719718000000004</v>
      </c>
      <c r="U234" s="13">
        <f t="shared" si="3"/>
        <v>0.94885144831249479</v>
      </c>
      <c r="V234" t="b">
        <f>IF(Model!B240&gt;0,'Calulations '!J234-U234)</f>
        <v>0</v>
      </c>
    </row>
    <row r="235" spans="10:22" x14ac:dyDescent="0.3">
      <c r="J235" s="13">
        <f>IF(OR(Model!B241&gt;7,Model!B241&lt;0.5),3.433,Model!B241)</f>
        <v>3.4329999999999998</v>
      </c>
      <c r="K235" s="13">
        <f>IF(OR(Model!C241&gt;0.4,Model!C241&lt;0.05),0.2550503,Model!C241)</f>
        <v>0.25505030000000001</v>
      </c>
      <c r="L235" s="13">
        <f>IF(OR(Model!D241&gt;5,Model!D241&lt;0.05),2.2251955,Model!D241)</f>
        <v>2.2251954999999999</v>
      </c>
      <c r="M235" s="13">
        <f>IF(OR(Model!E241&gt;3800,Model!E241&lt;0.02),1979.0503,Model!E241)</f>
        <v>1979.0503000000001</v>
      </c>
      <c r="N235" s="13">
        <f>IF(OR(Model!F241&gt;100,Model!F241&lt;0.02),44.390782,Model!F241)</f>
        <v>44.390782000000002</v>
      </c>
      <c r="O235" s="13">
        <f>IF(OR(Model!G241&gt;6,Model!G241&lt;0.02),1.74888827,Model!G241)</f>
        <v>1.7488882699999999</v>
      </c>
      <c r="P235" s="13">
        <f>IF(OR(Model!H241&gt;0.6,Model!H241&lt;0.02),0.3561162,Model!H241)</f>
        <v>0.35611619999999999</v>
      </c>
      <c r="Q235" s="13">
        <f>IF(OR(Model!I241&gt;80,Model!I241&lt;0.02),39.55,Model!I241)</f>
        <v>39.549999999999997</v>
      </c>
      <c r="R235" s="13">
        <f>IF(OR(Model!J241&gt;80,Model!J241&lt;0.02),39.55,Model!J241)</f>
        <v>39.549999999999997</v>
      </c>
      <c r="S235" s="13">
        <f>IF(OR(Model!K241&gt;120,Model!K241&lt;0.02),63.9,Model!K241)</f>
        <v>63.9</v>
      </c>
      <c r="T235" s="13">
        <f>IF(OR(Model!L241&gt;11,Model!L241&lt;0.02),6.4719718,Model!L241)</f>
        <v>6.4719718000000004</v>
      </c>
      <c r="U235" s="13">
        <f t="shared" si="3"/>
        <v>0.94885144831249479</v>
      </c>
      <c r="V235" t="b">
        <f>IF(Model!B241&gt;0,'Calulations '!J235-U235)</f>
        <v>0</v>
      </c>
    </row>
    <row r="236" spans="10:22" x14ac:dyDescent="0.3">
      <c r="J236" s="13">
        <f>IF(OR(Model!B242&gt;7,Model!B242&lt;0.5),3.433,Model!B242)</f>
        <v>3.4329999999999998</v>
      </c>
      <c r="K236" s="13">
        <f>IF(OR(Model!C242&gt;0.4,Model!C242&lt;0.05),0.2550503,Model!C242)</f>
        <v>0.25505030000000001</v>
      </c>
      <c r="L236" s="13">
        <f>IF(OR(Model!D242&gt;5,Model!D242&lt;0.05),2.2251955,Model!D242)</f>
        <v>2.2251954999999999</v>
      </c>
      <c r="M236" s="13">
        <f>IF(OR(Model!E242&gt;3800,Model!E242&lt;0.02),1979.0503,Model!E242)</f>
        <v>1979.0503000000001</v>
      </c>
      <c r="N236" s="13">
        <f>IF(OR(Model!F242&gt;100,Model!F242&lt;0.02),44.390782,Model!F242)</f>
        <v>44.390782000000002</v>
      </c>
      <c r="O236" s="13">
        <f>IF(OR(Model!G242&gt;6,Model!G242&lt;0.02),1.74888827,Model!G242)</f>
        <v>1.7488882699999999</v>
      </c>
      <c r="P236" s="13">
        <f>IF(OR(Model!H242&gt;0.6,Model!H242&lt;0.02),0.3561162,Model!H242)</f>
        <v>0.35611619999999999</v>
      </c>
      <c r="Q236" s="13">
        <f>IF(OR(Model!I242&gt;80,Model!I242&lt;0.02),39.55,Model!I242)</f>
        <v>39.549999999999997</v>
      </c>
      <c r="R236" s="13">
        <f>IF(OR(Model!J242&gt;80,Model!J242&lt;0.02),39.55,Model!J242)</f>
        <v>39.549999999999997</v>
      </c>
      <c r="S236" s="13">
        <f>IF(OR(Model!K242&gt;120,Model!K242&lt;0.02),63.9,Model!K242)</f>
        <v>63.9</v>
      </c>
      <c r="T236" s="13">
        <f>IF(OR(Model!L242&gt;11,Model!L242&lt;0.02),6.4719718,Model!L242)</f>
        <v>6.4719718000000004</v>
      </c>
      <c r="U236" s="13">
        <f t="shared" si="3"/>
        <v>0.94885144831249479</v>
      </c>
      <c r="V236" t="b">
        <f>IF(Model!B242&gt;0,'Calulations '!J236-U236)</f>
        <v>0</v>
      </c>
    </row>
    <row r="237" spans="10:22" x14ac:dyDescent="0.3">
      <c r="J237" s="13">
        <f>IF(OR(Model!B243&gt;7,Model!B243&lt;0.5),3.433,Model!B243)</f>
        <v>3.4329999999999998</v>
      </c>
      <c r="K237" s="13">
        <f>IF(OR(Model!C243&gt;0.4,Model!C243&lt;0.05),0.2550503,Model!C243)</f>
        <v>0.25505030000000001</v>
      </c>
      <c r="L237" s="13">
        <f>IF(OR(Model!D243&gt;5,Model!D243&lt;0.05),2.2251955,Model!D243)</f>
        <v>2.2251954999999999</v>
      </c>
      <c r="M237" s="13">
        <f>IF(OR(Model!E243&gt;3800,Model!E243&lt;0.02),1979.0503,Model!E243)</f>
        <v>1979.0503000000001</v>
      </c>
      <c r="N237" s="13">
        <f>IF(OR(Model!F243&gt;100,Model!F243&lt;0.02),44.390782,Model!F243)</f>
        <v>44.390782000000002</v>
      </c>
      <c r="O237" s="13">
        <f>IF(OR(Model!G243&gt;6,Model!G243&lt;0.02),1.74888827,Model!G243)</f>
        <v>1.7488882699999999</v>
      </c>
      <c r="P237" s="13">
        <f>IF(OR(Model!H243&gt;0.6,Model!H243&lt;0.02),0.3561162,Model!H243)</f>
        <v>0.35611619999999999</v>
      </c>
      <c r="Q237" s="13">
        <f>IF(OR(Model!I243&gt;80,Model!I243&lt;0.02),39.55,Model!I243)</f>
        <v>39.549999999999997</v>
      </c>
      <c r="R237" s="13">
        <f>IF(OR(Model!J243&gt;80,Model!J243&lt;0.02),39.55,Model!J243)</f>
        <v>39.549999999999997</v>
      </c>
      <c r="S237" s="13">
        <f>IF(OR(Model!K243&gt;120,Model!K243&lt;0.02),63.9,Model!K243)</f>
        <v>63.9</v>
      </c>
      <c r="T237" s="13">
        <f>IF(OR(Model!L243&gt;11,Model!L243&lt;0.02),6.4719718,Model!L243)</f>
        <v>6.4719718000000004</v>
      </c>
      <c r="U237" s="13">
        <f t="shared" si="3"/>
        <v>0.94885144831249479</v>
      </c>
      <c r="V237" t="b">
        <f>IF(Model!B243&gt;0,'Calulations '!J237-U237)</f>
        <v>0</v>
      </c>
    </row>
    <row r="238" spans="10:22" x14ac:dyDescent="0.3">
      <c r="J238" s="13">
        <f>IF(OR(Model!B244&gt;7,Model!B244&lt;0.5),3.433,Model!B244)</f>
        <v>3.4329999999999998</v>
      </c>
      <c r="K238" s="13">
        <f>IF(OR(Model!C244&gt;0.4,Model!C244&lt;0.05),0.2550503,Model!C244)</f>
        <v>0.25505030000000001</v>
      </c>
      <c r="L238" s="13">
        <f>IF(OR(Model!D244&gt;5,Model!D244&lt;0.05),2.2251955,Model!D244)</f>
        <v>2.2251954999999999</v>
      </c>
      <c r="M238" s="13">
        <f>IF(OR(Model!E244&gt;3800,Model!E244&lt;0.02),1979.0503,Model!E244)</f>
        <v>1979.0503000000001</v>
      </c>
      <c r="N238" s="13">
        <f>IF(OR(Model!F244&gt;100,Model!F244&lt;0.02),44.390782,Model!F244)</f>
        <v>44.390782000000002</v>
      </c>
      <c r="O238" s="13">
        <f>IF(OR(Model!G244&gt;6,Model!G244&lt;0.02),1.74888827,Model!G244)</f>
        <v>1.7488882699999999</v>
      </c>
      <c r="P238" s="13">
        <f>IF(OR(Model!H244&gt;0.6,Model!H244&lt;0.02),0.3561162,Model!H244)</f>
        <v>0.35611619999999999</v>
      </c>
      <c r="Q238" s="13">
        <f>IF(OR(Model!I244&gt;80,Model!I244&lt;0.02),39.55,Model!I244)</f>
        <v>39.549999999999997</v>
      </c>
      <c r="R238" s="13">
        <f>IF(OR(Model!J244&gt;80,Model!J244&lt;0.02),39.55,Model!J244)</f>
        <v>39.549999999999997</v>
      </c>
      <c r="S238" s="13">
        <f>IF(OR(Model!K244&gt;120,Model!K244&lt;0.02),63.9,Model!K244)</f>
        <v>63.9</v>
      </c>
      <c r="T238" s="13">
        <f>IF(OR(Model!L244&gt;11,Model!L244&lt;0.02),6.4719718,Model!L244)</f>
        <v>6.4719718000000004</v>
      </c>
      <c r="U238" s="13">
        <f t="shared" si="3"/>
        <v>0.94885144831249479</v>
      </c>
      <c r="V238" t="b">
        <f>IF(Model!B244&gt;0,'Calulations '!J238-U238)</f>
        <v>0</v>
      </c>
    </row>
    <row r="239" spans="10:22" x14ac:dyDescent="0.3">
      <c r="J239" s="13">
        <f>IF(OR(Model!B245&gt;7,Model!B245&lt;0.5),3.433,Model!B245)</f>
        <v>3.4329999999999998</v>
      </c>
      <c r="K239" s="13">
        <f>IF(OR(Model!C245&gt;0.4,Model!C245&lt;0.05),0.2550503,Model!C245)</f>
        <v>0.25505030000000001</v>
      </c>
      <c r="L239" s="13">
        <f>IF(OR(Model!D245&gt;5,Model!D245&lt;0.05),2.2251955,Model!D245)</f>
        <v>2.2251954999999999</v>
      </c>
      <c r="M239" s="13">
        <f>IF(OR(Model!E245&gt;3800,Model!E245&lt;0.02),1979.0503,Model!E245)</f>
        <v>1979.0503000000001</v>
      </c>
      <c r="N239" s="13">
        <f>IF(OR(Model!F245&gt;100,Model!F245&lt;0.02),44.390782,Model!F245)</f>
        <v>44.390782000000002</v>
      </c>
      <c r="O239" s="13">
        <f>IF(OR(Model!G245&gt;6,Model!G245&lt;0.02),1.74888827,Model!G245)</f>
        <v>1.7488882699999999</v>
      </c>
      <c r="P239" s="13">
        <f>IF(OR(Model!H245&gt;0.6,Model!H245&lt;0.02),0.3561162,Model!H245)</f>
        <v>0.35611619999999999</v>
      </c>
      <c r="Q239" s="13">
        <f>IF(OR(Model!I245&gt;80,Model!I245&lt;0.02),39.55,Model!I245)</f>
        <v>39.549999999999997</v>
      </c>
      <c r="R239" s="13">
        <f>IF(OR(Model!J245&gt;80,Model!J245&lt;0.02),39.55,Model!J245)</f>
        <v>39.549999999999997</v>
      </c>
      <c r="S239" s="13">
        <f>IF(OR(Model!K245&gt;120,Model!K245&lt;0.02),63.9,Model!K245)</f>
        <v>63.9</v>
      </c>
      <c r="T239" s="13">
        <f>IF(OR(Model!L245&gt;11,Model!L245&lt;0.02),6.4719718,Model!L245)</f>
        <v>6.4719718000000004</v>
      </c>
      <c r="U239" s="13">
        <f t="shared" si="3"/>
        <v>0.94885144831249479</v>
      </c>
      <c r="V239" t="b">
        <f>IF(Model!B245&gt;0,'Calulations '!J239-U239)</f>
        <v>0</v>
      </c>
    </row>
    <row r="240" spans="10:22" x14ac:dyDescent="0.3">
      <c r="J240" s="13">
        <f>IF(OR(Model!B246&gt;7,Model!B246&lt;0.5),3.433,Model!B246)</f>
        <v>3.4329999999999998</v>
      </c>
      <c r="K240" s="13">
        <f>IF(OR(Model!C246&gt;0.4,Model!C246&lt;0.05),0.2550503,Model!C246)</f>
        <v>0.25505030000000001</v>
      </c>
      <c r="L240" s="13">
        <f>IF(OR(Model!D246&gt;5,Model!D246&lt;0.05),2.2251955,Model!D246)</f>
        <v>2.2251954999999999</v>
      </c>
      <c r="M240" s="13">
        <f>IF(OR(Model!E246&gt;3800,Model!E246&lt;0.02),1979.0503,Model!E246)</f>
        <v>1979.0503000000001</v>
      </c>
      <c r="N240" s="13">
        <f>IF(OR(Model!F246&gt;100,Model!F246&lt;0.02),44.390782,Model!F246)</f>
        <v>44.390782000000002</v>
      </c>
      <c r="O240" s="13">
        <f>IF(OR(Model!G246&gt;6,Model!G246&lt;0.02),1.74888827,Model!G246)</f>
        <v>1.7488882699999999</v>
      </c>
      <c r="P240" s="13">
        <f>IF(OR(Model!H246&gt;0.6,Model!H246&lt;0.02),0.3561162,Model!H246)</f>
        <v>0.35611619999999999</v>
      </c>
      <c r="Q240" s="13">
        <f>IF(OR(Model!I246&gt;80,Model!I246&lt;0.02),39.55,Model!I246)</f>
        <v>39.549999999999997</v>
      </c>
      <c r="R240" s="13">
        <f>IF(OR(Model!J246&gt;80,Model!J246&lt;0.02),39.55,Model!J246)</f>
        <v>39.549999999999997</v>
      </c>
      <c r="S240" s="13">
        <f>IF(OR(Model!K246&gt;120,Model!K246&lt;0.02),63.9,Model!K246)</f>
        <v>63.9</v>
      </c>
      <c r="T240" s="13">
        <f>IF(OR(Model!L246&gt;11,Model!L246&lt;0.02),6.4719718,Model!L246)</f>
        <v>6.4719718000000004</v>
      </c>
      <c r="U240" s="13">
        <f t="shared" si="3"/>
        <v>0.94885144831249479</v>
      </c>
      <c r="V240" t="b">
        <f>IF(Model!B246&gt;0,'Calulations '!J240-U240)</f>
        <v>0</v>
      </c>
    </row>
    <row r="241" spans="10:22" x14ac:dyDescent="0.3">
      <c r="J241" s="13">
        <f>IF(OR(Model!B247&gt;7,Model!B247&lt;0.5),3.433,Model!B247)</f>
        <v>3.4329999999999998</v>
      </c>
      <c r="K241" s="13">
        <f>IF(OR(Model!C247&gt;0.4,Model!C247&lt;0.05),0.2550503,Model!C247)</f>
        <v>0.25505030000000001</v>
      </c>
      <c r="L241" s="13">
        <f>IF(OR(Model!D247&gt;5,Model!D247&lt;0.05),2.2251955,Model!D247)</f>
        <v>2.2251954999999999</v>
      </c>
      <c r="M241" s="13">
        <f>IF(OR(Model!E247&gt;3800,Model!E247&lt;0.02),1979.0503,Model!E247)</f>
        <v>1979.0503000000001</v>
      </c>
      <c r="N241" s="13">
        <f>IF(OR(Model!F247&gt;100,Model!F247&lt;0.02),44.390782,Model!F247)</f>
        <v>44.390782000000002</v>
      </c>
      <c r="O241" s="13">
        <f>IF(OR(Model!G247&gt;6,Model!G247&lt;0.02),1.74888827,Model!G247)</f>
        <v>1.7488882699999999</v>
      </c>
      <c r="P241" s="13">
        <f>IF(OR(Model!H247&gt;0.6,Model!H247&lt;0.02),0.3561162,Model!H247)</f>
        <v>0.35611619999999999</v>
      </c>
      <c r="Q241" s="13">
        <f>IF(OR(Model!I247&gt;80,Model!I247&lt;0.02),39.55,Model!I247)</f>
        <v>39.549999999999997</v>
      </c>
      <c r="R241" s="13">
        <f>IF(OR(Model!J247&gt;80,Model!J247&lt;0.02),39.55,Model!J247)</f>
        <v>39.549999999999997</v>
      </c>
      <c r="S241" s="13">
        <f>IF(OR(Model!K247&gt;120,Model!K247&lt;0.02),63.9,Model!K247)</f>
        <v>63.9</v>
      </c>
      <c r="T241" s="13">
        <f>IF(OR(Model!L247&gt;11,Model!L247&lt;0.02),6.4719718,Model!L247)</f>
        <v>6.4719718000000004</v>
      </c>
      <c r="U241" s="13">
        <f t="shared" si="3"/>
        <v>0.94885144831249479</v>
      </c>
      <c r="V241" t="b">
        <f>IF(Model!B247&gt;0,'Calulations '!J241-U241)</f>
        <v>0</v>
      </c>
    </row>
    <row r="242" spans="10:22" x14ac:dyDescent="0.3">
      <c r="J242" s="13">
        <f>IF(OR(Model!B248&gt;7,Model!B248&lt;0.5),3.433,Model!B248)</f>
        <v>3.4329999999999998</v>
      </c>
      <c r="K242" s="13">
        <f>IF(OR(Model!C248&gt;0.4,Model!C248&lt;0.05),0.2550503,Model!C248)</f>
        <v>0.25505030000000001</v>
      </c>
      <c r="L242" s="13">
        <f>IF(OR(Model!D248&gt;5,Model!D248&lt;0.05),2.2251955,Model!D248)</f>
        <v>2.2251954999999999</v>
      </c>
      <c r="M242" s="13">
        <f>IF(OR(Model!E248&gt;3800,Model!E248&lt;0.02),1979.0503,Model!E248)</f>
        <v>1979.0503000000001</v>
      </c>
      <c r="N242" s="13">
        <f>IF(OR(Model!F248&gt;100,Model!F248&lt;0.02),44.390782,Model!F248)</f>
        <v>44.390782000000002</v>
      </c>
      <c r="O242" s="13">
        <f>IF(OR(Model!G248&gt;6,Model!G248&lt;0.02),1.74888827,Model!G248)</f>
        <v>1.7488882699999999</v>
      </c>
      <c r="P242" s="13">
        <f>IF(OR(Model!H248&gt;0.6,Model!H248&lt;0.02),0.3561162,Model!H248)</f>
        <v>0.35611619999999999</v>
      </c>
      <c r="Q242" s="13">
        <f>IF(OR(Model!I248&gt;80,Model!I248&lt;0.02),39.55,Model!I248)</f>
        <v>39.549999999999997</v>
      </c>
      <c r="R242" s="13">
        <f>IF(OR(Model!J248&gt;80,Model!J248&lt;0.02),39.55,Model!J248)</f>
        <v>39.549999999999997</v>
      </c>
      <c r="S242" s="13">
        <f>IF(OR(Model!K248&gt;120,Model!K248&lt;0.02),63.9,Model!K248)</f>
        <v>63.9</v>
      </c>
      <c r="T242" s="13">
        <f>IF(OR(Model!L248&gt;11,Model!L248&lt;0.02),6.4719718,Model!L248)</f>
        <v>6.4719718000000004</v>
      </c>
      <c r="U242" s="13">
        <f t="shared" si="3"/>
        <v>0.94885144831249479</v>
      </c>
      <c r="V242" t="b">
        <f>IF(Model!B248&gt;0,'Calulations '!J242-U242)</f>
        <v>0</v>
      </c>
    </row>
    <row r="243" spans="10:22" x14ac:dyDescent="0.3">
      <c r="J243" s="13">
        <f>IF(OR(Model!B249&gt;7,Model!B249&lt;0.5),3.433,Model!B249)</f>
        <v>3.4329999999999998</v>
      </c>
      <c r="K243" s="13">
        <f>IF(OR(Model!C249&gt;0.4,Model!C249&lt;0.05),0.2550503,Model!C249)</f>
        <v>0.25505030000000001</v>
      </c>
      <c r="L243" s="13">
        <f>IF(OR(Model!D249&gt;5,Model!D249&lt;0.05),2.2251955,Model!D249)</f>
        <v>2.2251954999999999</v>
      </c>
      <c r="M243" s="13">
        <f>IF(OR(Model!E249&gt;3800,Model!E249&lt;0.02),1979.0503,Model!E249)</f>
        <v>1979.0503000000001</v>
      </c>
      <c r="N243" s="13">
        <f>IF(OR(Model!F249&gt;100,Model!F249&lt;0.02),44.390782,Model!F249)</f>
        <v>44.390782000000002</v>
      </c>
      <c r="O243" s="13">
        <f>IF(OR(Model!G249&gt;6,Model!G249&lt;0.02),1.74888827,Model!G249)</f>
        <v>1.7488882699999999</v>
      </c>
      <c r="P243" s="13">
        <f>IF(OR(Model!H249&gt;0.6,Model!H249&lt;0.02),0.3561162,Model!H249)</f>
        <v>0.35611619999999999</v>
      </c>
      <c r="Q243" s="13">
        <f>IF(OR(Model!I249&gt;80,Model!I249&lt;0.02),39.55,Model!I249)</f>
        <v>39.549999999999997</v>
      </c>
      <c r="R243" s="13">
        <f>IF(OR(Model!J249&gt;80,Model!J249&lt;0.02),39.55,Model!J249)</f>
        <v>39.549999999999997</v>
      </c>
      <c r="S243" s="13">
        <f>IF(OR(Model!K249&gt;120,Model!K249&lt;0.02),63.9,Model!K249)</f>
        <v>63.9</v>
      </c>
      <c r="T243" s="13">
        <f>IF(OR(Model!L249&gt;11,Model!L249&lt;0.02),6.4719718,Model!L249)</f>
        <v>6.4719718000000004</v>
      </c>
      <c r="U243" s="13">
        <f t="shared" si="3"/>
        <v>0.94885144831249479</v>
      </c>
      <c r="V243" t="b">
        <f>IF(Model!B249&gt;0,'Calulations '!J243-U243)</f>
        <v>0</v>
      </c>
    </row>
    <row r="244" spans="10:22" x14ac:dyDescent="0.3">
      <c r="J244" s="13">
        <f>IF(OR(Model!B250&gt;7,Model!B250&lt;0.5),3.433,Model!B250)</f>
        <v>3.4329999999999998</v>
      </c>
      <c r="K244" s="13">
        <f>IF(OR(Model!C250&gt;0.4,Model!C250&lt;0.05),0.2550503,Model!C250)</f>
        <v>0.25505030000000001</v>
      </c>
      <c r="L244" s="13">
        <f>IF(OR(Model!D250&gt;5,Model!D250&lt;0.05),2.2251955,Model!D250)</f>
        <v>2.2251954999999999</v>
      </c>
      <c r="M244" s="13">
        <f>IF(OR(Model!E250&gt;3800,Model!E250&lt;0.02),1979.0503,Model!E250)</f>
        <v>1979.0503000000001</v>
      </c>
      <c r="N244" s="13">
        <f>IF(OR(Model!F250&gt;100,Model!F250&lt;0.02),44.390782,Model!F250)</f>
        <v>44.390782000000002</v>
      </c>
      <c r="O244" s="13">
        <f>IF(OR(Model!G250&gt;6,Model!G250&lt;0.02),1.74888827,Model!G250)</f>
        <v>1.7488882699999999</v>
      </c>
      <c r="P244" s="13">
        <f>IF(OR(Model!H250&gt;0.6,Model!H250&lt;0.02),0.3561162,Model!H250)</f>
        <v>0.35611619999999999</v>
      </c>
      <c r="Q244" s="13">
        <f>IF(OR(Model!I250&gt;80,Model!I250&lt;0.02),39.55,Model!I250)</f>
        <v>39.549999999999997</v>
      </c>
      <c r="R244" s="13">
        <f>IF(OR(Model!J250&gt;80,Model!J250&lt;0.02),39.55,Model!J250)</f>
        <v>39.549999999999997</v>
      </c>
      <c r="S244" s="13">
        <f>IF(OR(Model!K250&gt;120,Model!K250&lt;0.02),63.9,Model!K250)</f>
        <v>63.9</v>
      </c>
      <c r="T244" s="13">
        <f>IF(OR(Model!L250&gt;11,Model!L250&lt;0.02),6.4719718,Model!L250)</f>
        <v>6.4719718000000004</v>
      </c>
      <c r="U244" s="13">
        <f t="shared" si="3"/>
        <v>0.94885144831249479</v>
      </c>
      <c r="V244" t="b">
        <f>IF(Model!B250&gt;0,'Calulations '!J244-U244)</f>
        <v>0</v>
      </c>
    </row>
    <row r="245" spans="10:22" x14ac:dyDescent="0.3">
      <c r="J245" s="13">
        <f>IF(OR(Model!B251&gt;7,Model!B251&lt;0.5),3.433,Model!B251)</f>
        <v>3.4329999999999998</v>
      </c>
      <c r="K245" s="13">
        <f>IF(OR(Model!C251&gt;0.4,Model!C251&lt;0.05),0.2550503,Model!C251)</f>
        <v>0.25505030000000001</v>
      </c>
      <c r="L245" s="13">
        <f>IF(OR(Model!D251&gt;5,Model!D251&lt;0.05),2.2251955,Model!D251)</f>
        <v>2.2251954999999999</v>
      </c>
      <c r="M245" s="13">
        <f>IF(OR(Model!E251&gt;3800,Model!E251&lt;0.02),1979.0503,Model!E251)</f>
        <v>1979.0503000000001</v>
      </c>
      <c r="N245" s="13">
        <f>IF(OR(Model!F251&gt;100,Model!F251&lt;0.02),44.390782,Model!F251)</f>
        <v>44.390782000000002</v>
      </c>
      <c r="O245" s="13">
        <f>IF(OR(Model!G251&gt;6,Model!G251&lt;0.02),1.74888827,Model!G251)</f>
        <v>1.7488882699999999</v>
      </c>
      <c r="P245" s="13">
        <f>IF(OR(Model!H251&gt;0.6,Model!H251&lt;0.02),0.3561162,Model!H251)</f>
        <v>0.35611619999999999</v>
      </c>
      <c r="Q245" s="13">
        <f>IF(OR(Model!I251&gt;80,Model!I251&lt;0.02),39.55,Model!I251)</f>
        <v>39.549999999999997</v>
      </c>
      <c r="R245" s="13">
        <f>IF(OR(Model!J251&gt;80,Model!J251&lt;0.02),39.55,Model!J251)</f>
        <v>39.549999999999997</v>
      </c>
      <c r="S245" s="13">
        <f>IF(OR(Model!K251&gt;120,Model!K251&lt;0.02),63.9,Model!K251)</f>
        <v>63.9</v>
      </c>
      <c r="T245" s="13">
        <f>IF(OR(Model!L251&gt;11,Model!L251&lt;0.02),6.4719718,Model!L251)</f>
        <v>6.4719718000000004</v>
      </c>
      <c r="U245" s="13">
        <f t="shared" si="3"/>
        <v>0.94885144831249479</v>
      </c>
      <c r="V245" t="b">
        <f>IF(Model!B251&gt;0,'Calulations '!J245-U245)</f>
        <v>0</v>
      </c>
    </row>
    <row r="246" spans="10:22" x14ac:dyDescent="0.3">
      <c r="J246" s="13">
        <f>IF(OR(Model!B252&gt;7,Model!B252&lt;0.5),3.433,Model!B252)</f>
        <v>3.4329999999999998</v>
      </c>
      <c r="K246" s="13">
        <f>IF(OR(Model!C252&gt;0.4,Model!C252&lt;0.05),0.2550503,Model!C252)</f>
        <v>0.25505030000000001</v>
      </c>
      <c r="L246" s="13">
        <f>IF(OR(Model!D252&gt;5,Model!D252&lt;0.05),2.2251955,Model!D252)</f>
        <v>2.2251954999999999</v>
      </c>
      <c r="M246" s="13">
        <f>IF(OR(Model!E252&gt;3800,Model!E252&lt;0.02),1979.0503,Model!E252)</f>
        <v>1979.0503000000001</v>
      </c>
      <c r="N246" s="13">
        <f>IF(OR(Model!F252&gt;100,Model!F252&lt;0.02),44.390782,Model!F252)</f>
        <v>44.390782000000002</v>
      </c>
      <c r="O246" s="13">
        <f>IF(OR(Model!G252&gt;6,Model!G252&lt;0.02),1.74888827,Model!G252)</f>
        <v>1.7488882699999999</v>
      </c>
      <c r="P246" s="13">
        <f>IF(OR(Model!H252&gt;0.6,Model!H252&lt;0.02),0.3561162,Model!H252)</f>
        <v>0.35611619999999999</v>
      </c>
      <c r="Q246" s="13">
        <f>IF(OR(Model!I252&gt;80,Model!I252&lt;0.02),39.55,Model!I252)</f>
        <v>39.549999999999997</v>
      </c>
      <c r="R246" s="13">
        <f>IF(OR(Model!J252&gt;80,Model!J252&lt;0.02),39.55,Model!J252)</f>
        <v>39.549999999999997</v>
      </c>
      <c r="S246" s="13">
        <f>IF(OR(Model!K252&gt;120,Model!K252&lt;0.02),63.9,Model!K252)</f>
        <v>63.9</v>
      </c>
      <c r="T246" s="13">
        <f>IF(OR(Model!L252&gt;11,Model!L252&lt;0.02),6.4719718,Model!L252)</f>
        <v>6.4719718000000004</v>
      </c>
      <c r="U246" s="13">
        <f t="shared" si="3"/>
        <v>0.94885144831249479</v>
      </c>
      <c r="V246" t="b">
        <f>IF(Model!B252&gt;0,'Calulations '!J246-U246)</f>
        <v>0</v>
      </c>
    </row>
    <row r="247" spans="10:22" x14ac:dyDescent="0.3">
      <c r="J247" s="13">
        <f>IF(OR(Model!B253&gt;7,Model!B253&lt;0.5),3.433,Model!B253)</f>
        <v>3.4329999999999998</v>
      </c>
      <c r="K247" s="13">
        <f>IF(OR(Model!C253&gt;0.4,Model!C253&lt;0.05),0.2550503,Model!C253)</f>
        <v>0.25505030000000001</v>
      </c>
      <c r="L247" s="13">
        <f>IF(OR(Model!D253&gt;5,Model!D253&lt;0.05),2.2251955,Model!D253)</f>
        <v>2.2251954999999999</v>
      </c>
      <c r="M247" s="13">
        <f>IF(OR(Model!E253&gt;3800,Model!E253&lt;0.02),1979.0503,Model!E253)</f>
        <v>1979.0503000000001</v>
      </c>
      <c r="N247" s="13">
        <f>IF(OR(Model!F253&gt;100,Model!F253&lt;0.02),44.390782,Model!F253)</f>
        <v>44.390782000000002</v>
      </c>
      <c r="O247" s="13">
        <f>IF(OR(Model!G253&gt;6,Model!G253&lt;0.02),1.74888827,Model!G253)</f>
        <v>1.7488882699999999</v>
      </c>
      <c r="P247" s="13">
        <f>IF(OR(Model!H253&gt;0.6,Model!H253&lt;0.02),0.3561162,Model!H253)</f>
        <v>0.35611619999999999</v>
      </c>
      <c r="Q247" s="13">
        <f>IF(OR(Model!I253&gt;80,Model!I253&lt;0.02),39.55,Model!I253)</f>
        <v>39.549999999999997</v>
      </c>
      <c r="R247" s="13">
        <f>IF(OR(Model!J253&gt;80,Model!J253&lt;0.02),39.55,Model!J253)</f>
        <v>39.549999999999997</v>
      </c>
      <c r="S247" s="13">
        <f>IF(OR(Model!K253&gt;120,Model!K253&lt;0.02),63.9,Model!K253)</f>
        <v>63.9</v>
      </c>
      <c r="T247" s="13">
        <f>IF(OR(Model!L253&gt;11,Model!L253&lt;0.02),6.4719718,Model!L253)</f>
        <v>6.4719718000000004</v>
      </c>
      <c r="U247" s="13">
        <f t="shared" si="3"/>
        <v>0.94885144831249479</v>
      </c>
      <c r="V247" t="b">
        <f>IF(Model!B253&gt;0,'Calulations '!J247-U247)</f>
        <v>0</v>
      </c>
    </row>
    <row r="248" spans="10:22" x14ac:dyDescent="0.3">
      <c r="J248" s="13">
        <f>IF(OR(Model!B254&gt;7,Model!B254&lt;0.5),3.433,Model!B254)</f>
        <v>3.4329999999999998</v>
      </c>
      <c r="K248" s="13">
        <f>IF(OR(Model!C254&gt;0.4,Model!C254&lt;0.05),0.2550503,Model!C254)</f>
        <v>0.25505030000000001</v>
      </c>
      <c r="L248" s="13">
        <f>IF(OR(Model!D254&gt;5,Model!D254&lt;0.05),2.2251955,Model!D254)</f>
        <v>2.2251954999999999</v>
      </c>
      <c r="M248" s="13">
        <f>IF(OR(Model!E254&gt;3800,Model!E254&lt;0.02),1979.0503,Model!E254)</f>
        <v>1979.0503000000001</v>
      </c>
      <c r="N248" s="13">
        <f>IF(OR(Model!F254&gt;100,Model!F254&lt;0.02),44.390782,Model!F254)</f>
        <v>44.390782000000002</v>
      </c>
      <c r="O248" s="13">
        <f>IF(OR(Model!G254&gt;6,Model!G254&lt;0.02),1.74888827,Model!G254)</f>
        <v>1.7488882699999999</v>
      </c>
      <c r="P248" s="13">
        <f>IF(OR(Model!H254&gt;0.6,Model!H254&lt;0.02),0.3561162,Model!H254)</f>
        <v>0.35611619999999999</v>
      </c>
      <c r="Q248" s="13">
        <f>IF(OR(Model!I254&gt;80,Model!I254&lt;0.02),39.55,Model!I254)</f>
        <v>39.549999999999997</v>
      </c>
      <c r="R248" s="13">
        <f>IF(OR(Model!J254&gt;80,Model!J254&lt;0.02),39.55,Model!J254)</f>
        <v>39.549999999999997</v>
      </c>
      <c r="S248" s="13">
        <f>IF(OR(Model!K254&gt;120,Model!K254&lt;0.02),63.9,Model!K254)</f>
        <v>63.9</v>
      </c>
      <c r="T248" s="13">
        <f>IF(OR(Model!L254&gt;11,Model!L254&lt;0.02),6.4719718,Model!L254)</f>
        <v>6.4719718000000004</v>
      </c>
      <c r="U248" s="13">
        <f t="shared" si="3"/>
        <v>0.94885144831249479</v>
      </c>
      <c r="V248" t="b">
        <f>IF(Model!B254&gt;0,'Calulations '!J248-U248)</f>
        <v>0</v>
      </c>
    </row>
    <row r="249" spans="10:22" x14ac:dyDescent="0.3">
      <c r="J249" s="13">
        <f>IF(OR(Model!B255&gt;7,Model!B255&lt;0.5),3.433,Model!B255)</f>
        <v>3.4329999999999998</v>
      </c>
      <c r="K249" s="13">
        <f>IF(OR(Model!C255&gt;0.4,Model!C255&lt;0.05),0.2550503,Model!C255)</f>
        <v>0.25505030000000001</v>
      </c>
      <c r="L249" s="13">
        <f>IF(OR(Model!D255&gt;5,Model!D255&lt;0.05),2.2251955,Model!D255)</f>
        <v>2.2251954999999999</v>
      </c>
      <c r="M249" s="13">
        <f>IF(OR(Model!E255&gt;3800,Model!E255&lt;0.02),1979.0503,Model!E255)</f>
        <v>1979.0503000000001</v>
      </c>
      <c r="N249" s="13">
        <f>IF(OR(Model!F255&gt;100,Model!F255&lt;0.02),44.390782,Model!F255)</f>
        <v>44.390782000000002</v>
      </c>
      <c r="O249" s="13">
        <f>IF(OR(Model!G255&gt;6,Model!G255&lt;0.02),1.74888827,Model!G255)</f>
        <v>1.7488882699999999</v>
      </c>
      <c r="P249" s="13">
        <f>IF(OR(Model!H255&gt;0.6,Model!H255&lt;0.02),0.3561162,Model!H255)</f>
        <v>0.35611619999999999</v>
      </c>
      <c r="Q249" s="13">
        <f>IF(OR(Model!I255&gt;80,Model!I255&lt;0.02),39.55,Model!I255)</f>
        <v>39.549999999999997</v>
      </c>
      <c r="R249" s="13">
        <f>IF(OR(Model!J255&gt;80,Model!J255&lt;0.02),39.55,Model!J255)</f>
        <v>39.549999999999997</v>
      </c>
      <c r="S249" s="13">
        <f>IF(OR(Model!K255&gt;120,Model!K255&lt;0.02),63.9,Model!K255)</f>
        <v>63.9</v>
      </c>
      <c r="T249" s="13">
        <f>IF(OR(Model!L255&gt;11,Model!L255&lt;0.02),6.4719718,Model!L255)</f>
        <v>6.4719718000000004</v>
      </c>
      <c r="U249" s="13">
        <f t="shared" si="3"/>
        <v>0.94885144831249479</v>
      </c>
      <c r="V249" t="b">
        <f>IF(Model!B255&gt;0,'Calulations '!J249-U249)</f>
        <v>0</v>
      </c>
    </row>
    <row r="250" spans="10:22" x14ac:dyDescent="0.3">
      <c r="J250" s="13">
        <f>IF(OR(Model!B256&gt;7,Model!B256&lt;0.5),3.433,Model!B256)</f>
        <v>3.4329999999999998</v>
      </c>
      <c r="K250" s="13">
        <f>IF(OR(Model!C256&gt;0.4,Model!C256&lt;0.05),0.2550503,Model!C256)</f>
        <v>0.25505030000000001</v>
      </c>
      <c r="L250" s="13">
        <f>IF(OR(Model!D256&gt;5,Model!D256&lt;0.05),2.2251955,Model!D256)</f>
        <v>2.2251954999999999</v>
      </c>
      <c r="M250" s="13">
        <f>IF(OR(Model!E256&gt;3800,Model!E256&lt;0.02),1979.0503,Model!E256)</f>
        <v>1979.0503000000001</v>
      </c>
      <c r="N250" s="13">
        <f>IF(OR(Model!F256&gt;100,Model!F256&lt;0.02),44.390782,Model!F256)</f>
        <v>44.390782000000002</v>
      </c>
      <c r="O250" s="13">
        <f>IF(OR(Model!G256&gt;6,Model!G256&lt;0.02),1.74888827,Model!G256)</f>
        <v>1.7488882699999999</v>
      </c>
      <c r="P250" s="13">
        <f>IF(OR(Model!H256&gt;0.6,Model!H256&lt;0.02),0.3561162,Model!H256)</f>
        <v>0.35611619999999999</v>
      </c>
      <c r="Q250" s="13">
        <f>IF(OR(Model!I256&gt;80,Model!I256&lt;0.02),39.55,Model!I256)</f>
        <v>39.549999999999997</v>
      </c>
      <c r="R250" s="13">
        <f>IF(OR(Model!J256&gt;80,Model!J256&lt;0.02),39.55,Model!J256)</f>
        <v>39.549999999999997</v>
      </c>
      <c r="S250" s="13">
        <f>IF(OR(Model!K256&gt;120,Model!K256&lt;0.02),63.9,Model!K256)</f>
        <v>63.9</v>
      </c>
      <c r="T250" s="13">
        <f>IF(OR(Model!L256&gt;11,Model!L256&lt;0.02),6.4719718,Model!L256)</f>
        <v>6.4719718000000004</v>
      </c>
      <c r="U250" s="13">
        <f t="shared" si="3"/>
        <v>0.94885144831249479</v>
      </c>
      <c r="V250" t="b">
        <f>IF(Model!B256&gt;0,'Calulations '!J250-U250)</f>
        <v>0</v>
      </c>
    </row>
    <row r="251" spans="10:22" x14ac:dyDescent="0.3">
      <c r="J251" s="13">
        <f>IF(OR(Model!B257&gt;7,Model!B257&lt;0.5),3.433,Model!B257)</f>
        <v>3.4329999999999998</v>
      </c>
      <c r="K251" s="13">
        <f>IF(OR(Model!C257&gt;0.4,Model!C257&lt;0.05),0.2550503,Model!C257)</f>
        <v>0.25505030000000001</v>
      </c>
      <c r="L251" s="13">
        <f>IF(OR(Model!D257&gt;5,Model!D257&lt;0.05),2.2251955,Model!D257)</f>
        <v>2.2251954999999999</v>
      </c>
      <c r="M251" s="13">
        <f>IF(OR(Model!E257&gt;3800,Model!E257&lt;0.02),1979.0503,Model!E257)</f>
        <v>1979.0503000000001</v>
      </c>
      <c r="N251" s="13">
        <f>IF(OR(Model!F257&gt;100,Model!F257&lt;0.02),44.390782,Model!F257)</f>
        <v>44.390782000000002</v>
      </c>
      <c r="O251" s="13">
        <f>IF(OR(Model!G257&gt;6,Model!G257&lt;0.02),1.74888827,Model!G257)</f>
        <v>1.7488882699999999</v>
      </c>
      <c r="P251" s="13">
        <f>IF(OR(Model!H257&gt;0.6,Model!H257&lt;0.02),0.3561162,Model!H257)</f>
        <v>0.35611619999999999</v>
      </c>
      <c r="Q251" s="13">
        <f>IF(OR(Model!I257&gt;80,Model!I257&lt;0.02),39.55,Model!I257)</f>
        <v>39.549999999999997</v>
      </c>
      <c r="R251" s="13">
        <f>IF(OR(Model!J257&gt;80,Model!J257&lt;0.02),39.55,Model!J257)</f>
        <v>39.549999999999997</v>
      </c>
      <c r="S251" s="13">
        <f>IF(OR(Model!K257&gt;120,Model!K257&lt;0.02),63.9,Model!K257)</f>
        <v>63.9</v>
      </c>
      <c r="T251" s="13">
        <f>IF(OR(Model!L257&gt;11,Model!L257&lt;0.02),6.4719718,Model!L257)</f>
        <v>6.4719718000000004</v>
      </c>
      <c r="U251" s="13">
        <f t="shared" si="3"/>
        <v>0.94885144831249479</v>
      </c>
      <c r="V251" t="b">
        <f>IF(Model!B257&gt;0,'Calulations '!J251-U251)</f>
        <v>0</v>
      </c>
    </row>
    <row r="252" spans="10:22" x14ac:dyDescent="0.3">
      <c r="J252" s="13">
        <f>IF(OR(Model!B258&gt;7,Model!B258&lt;0.5),3.433,Model!B258)</f>
        <v>3.4329999999999998</v>
      </c>
      <c r="K252" s="13">
        <f>IF(OR(Model!C258&gt;0.4,Model!C258&lt;0.05),0.2550503,Model!C258)</f>
        <v>0.25505030000000001</v>
      </c>
      <c r="L252" s="13">
        <f>IF(OR(Model!D258&gt;5,Model!D258&lt;0.05),2.2251955,Model!D258)</f>
        <v>2.2251954999999999</v>
      </c>
      <c r="M252" s="13">
        <f>IF(OR(Model!E258&gt;3800,Model!E258&lt;0.02),1979.0503,Model!E258)</f>
        <v>1979.0503000000001</v>
      </c>
      <c r="N252" s="13">
        <f>IF(OR(Model!F258&gt;100,Model!F258&lt;0.02),44.390782,Model!F258)</f>
        <v>44.390782000000002</v>
      </c>
      <c r="O252" s="13">
        <f>IF(OR(Model!G258&gt;6,Model!G258&lt;0.02),1.74888827,Model!G258)</f>
        <v>1.7488882699999999</v>
      </c>
      <c r="P252" s="13">
        <f>IF(OR(Model!H258&gt;0.6,Model!H258&lt;0.02),0.3561162,Model!H258)</f>
        <v>0.35611619999999999</v>
      </c>
      <c r="Q252" s="13">
        <f>IF(OR(Model!I258&gt;80,Model!I258&lt;0.02),39.55,Model!I258)</f>
        <v>39.549999999999997</v>
      </c>
      <c r="R252" s="13">
        <f>IF(OR(Model!J258&gt;80,Model!J258&lt;0.02),39.55,Model!J258)</f>
        <v>39.549999999999997</v>
      </c>
      <c r="S252" s="13">
        <f>IF(OR(Model!K258&gt;120,Model!K258&lt;0.02),63.9,Model!K258)</f>
        <v>63.9</v>
      </c>
      <c r="T252" s="13">
        <f>IF(OR(Model!L258&gt;11,Model!L258&lt;0.02),6.4719718,Model!L258)</f>
        <v>6.4719718000000004</v>
      </c>
      <c r="U252" s="13">
        <f t="shared" si="3"/>
        <v>0.94885144831249479</v>
      </c>
      <c r="V252" t="b">
        <f>IF(Model!B258&gt;0,'Calulations '!J252-U252)</f>
        <v>0</v>
      </c>
    </row>
    <row r="253" spans="10:22" x14ac:dyDescent="0.3">
      <c r="J253" s="13">
        <f>IF(OR(Model!B259&gt;7,Model!B259&lt;0.5),3.433,Model!B259)</f>
        <v>3.4329999999999998</v>
      </c>
      <c r="K253" s="13">
        <f>IF(OR(Model!C259&gt;0.4,Model!C259&lt;0.05),0.2550503,Model!C259)</f>
        <v>0.25505030000000001</v>
      </c>
      <c r="L253" s="13">
        <f>IF(OR(Model!D259&gt;5,Model!D259&lt;0.05),2.2251955,Model!D259)</f>
        <v>2.2251954999999999</v>
      </c>
      <c r="M253" s="13">
        <f>IF(OR(Model!E259&gt;3800,Model!E259&lt;0.02),1979.0503,Model!E259)</f>
        <v>1979.0503000000001</v>
      </c>
      <c r="N253" s="13">
        <f>IF(OR(Model!F259&gt;100,Model!F259&lt;0.02),44.390782,Model!F259)</f>
        <v>44.390782000000002</v>
      </c>
      <c r="O253" s="13">
        <f>IF(OR(Model!G259&gt;6,Model!G259&lt;0.02),1.74888827,Model!G259)</f>
        <v>1.7488882699999999</v>
      </c>
      <c r="P253" s="13">
        <f>IF(OR(Model!H259&gt;0.6,Model!H259&lt;0.02),0.3561162,Model!H259)</f>
        <v>0.35611619999999999</v>
      </c>
      <c r="Q253" s="13">
        <f>IF(OR(Model!I259&gt;80,Model!I259&lt;0.02),39.55,Model!I259)</f>
        <v>39.549999999999997</v>
      </c>
      <c r="R253" s="13">
        <f>IF(OR(Model!J259&gt;80,Model!J259&lt;0.02),39.55,Model!J259)</f>
        <v>39.549999999999997</v>
      </c>
      <c r="S253" s="13">
        <f>IF(OR(Model!K259&gt;120,Model!K259&lt;0.02),63.9,Model!K259)</f>
        <v>63.9</v>
      </c>
      <c r="T253" s="13">
        <f>IF(OR(Model!L259&gt;11,Model!L259&lt;0.02),6.4719718,Model!L259)</f>
        <v>6.4719718000000004</v>
      </c>
      <c r="U253" s="13">
        <f t="shared" si="3"/>
        <v>0.94885144831249479</v>
      </c>
      <c r="V253" t="b">
        <f>IF(Model!B259&gt;0,'Calulations '!J253-U253)</f>
        <v>0</v>
      </c>
    </row>
    <row r="254" spans="10:22" x14ac:dyDescent="0.3">
      <c r="J254" s="13">
        <f>IF(OR(Model!B260&gt;7,Model!B260&lt;0.5),3.433,Model!B260)</f>
        <v>3.4329999999999998</v>
      </c>
      <c r="K254" s="13">
        <f>IF(OR(Model!C260&gt;0.4,Model!C260&lt;0.05),0.2550503,Model!C260)</f>
        <v>0.25505030000000001</v>
      </c>
      <c r="L254" s="13">
        <f>IF(OR(Model!D260&gt;5,Model!D260&lt;0.05),2.2251955,Model!D260)</f>
        <v>2.2251954999999999</v>
      </c>
      <c r="M254" s="13">
        <f>IF(OR(Model!E260&gt;3800,Model!E260&lt;0.02),1979.0503,Model!E260)</f>
        <v>1979.0503000000001</v>
      </c>
      <c r="N254" s="13">
        <f>IF(OR(Model!F260&gt;100,Model!F260&lt;0.02),44.390782,Model!F260)</f>
        <v>44.390782000000002</v>
      </c>
      <c r="O254" s="13">
        <f>IF(OR(Model!G260&gt;6,Model!G260&lt;0.02),1.74888827,Model!G260)</f>
        <v>1.7488882699999999</v>
      </c>
      <c r="P254" s="13">
        <f>IF(OR(Model!H260&gt;0.6,Model!H260&lt;0.02),0.3561162,Model!H260)</f>
        <v>0.35611619999999999</v>
      </c>
      <c r="Q254" s="13">
        <f>IF(OR(Model!I260&gt;80,Model!I260&lt;0.02),39.55,Model!I260)</f>
        <v>39.549999999999997</v>
      </c>
      <c r="R254" s="13">
        <f>IF(OR(Model!J260&gt;80,Model!J260&lt;0.02),39.55,Model!J260)</f>
        <v>39.549999999999997</v>
      </c>
      <c r="S254" s="13">
        <f>IF(OR(Model!K260&gt;120,Model!K260&lt;0.02),63.9,Model!K260)</f>
        <v>63.9</v>
      </c>
      <c r="T254" s="13">
        <f>IF(OR(Model!L260&gt;11,Model!L260&lt;0.02),6.4719718,Model!L260)</f>
        <v>6.4719718000000004</v>
      </c>
      <c r="U254" s="13">
        <f t="shared" si="3"/>
        <v>0.94885144831249479</v>
      </c>
      <c r="V254" t="b">
        <f>IF(Model!B260&gt;0,'Calulations '!J254-U254)</f>
        <v>0</v>
      </c>
    </row>
    <row r="255" spans="10:22" x14ac:dyDescent="0.3">
      <c r="J255" s="13">
        <f>IF(OR(Model!B261&gt;7,Model!B261&lt;0.5),3.433,Model!B261)</f>
        <v>3.4329999999999998</v>
      </c>
      <c r="K255" s="13">
        <f>IF(OR(Model!C261&gt;0.4,Model!C261&lt;0.05),0.2550503,Model!C261)</f>
        <v>0.25505030000000001</v>
      </c>
      <c r="L255" s="13">
        <f>IF(OR(Model!D261&gt;5,Model!D261&lt;0.05),2.2251955,Model!D261)</f>
        <v>2.2251954999999999</v>
      </c>
      <c r="M255" s="13">
        <f>IF(OR(Model!E261&gt;3800,Model!E261&lt;0.02),1979.0503,Model!E261)</f>
        <v>1979.0503000000001</v>
      </c>
      <c r="N255" s="13">
        <f>IF(OR(Model!F261&gt;100,Model!F261&lt;0.02),44.390782,Model!F261)</f>
        <v>44.390782000000002</v>
      </c>
      <c r="O255" s="13">
        <f>IF(OR(Model!G261&gt;6,Model!G261&lt;0.02),1.74888827,Model!G261)</f>
        <v>1.7488882699999999</v>
      </c>
      <c r="P255" s="13">
        <f>IF(OR(Model!H261&gt;0.6,Model!H261&lt;0.02),0.3561162,Model!H261)</f>
        <v>0.35611619999999999</v>
      </c>
      <c r="Q255" s="13">
        <f>IF(OR(Model!I261&gt;80,Model!I261&lt;0.02),39.55,Model!I261)</f>
        <v>39.549999999999997</v>
      </c>
      <c r="R255" s="13">
        <f>IF(OR(Model!J261&gt;80,Model!J261&lt;0.02),39.55,Model!J261)</f>
        <v>39.549999999999997</v>
      </c>
      <c r="S255" s="13">
        <f>IF(OR(Model!K261&gt;120,Model!K261&lt;0.02),63.9,Model!K261)</f>
        <v>63.9</v>
      </c>
      <c r="T255" s="13">
        <f>IF(OR(Model!L261&gt;11,Model!L261&lt;0.02),6.4719718,Model!L261)</f>
        <v>6.4719718000000004</v>
      </c>
      <c r="U255" s="13">
        <f t="shared" si="3"/>
        <v>0.94885144831249479</v>
      </c>
      <c r="V255" t="b">
        <f>IF(Model!B261&gt;0,'Calulations '!J255-U255)</f>
        <v>0</v>
      </c>
    </row>
    <row r="256" spans="10:22" x14ac:dyDescent="0.3">
      <c r="J256" s="13">
        <f>IF(OR(Model!B262&gt;7,Model!B262&lt;0.5),3.433,Model!B262)</f>
        <v>3.4329999999999998</v>
      </c>
      <c r="K256" s="13">
        <f>IF(OR(Model!C262&gt;0.4,Model!C262&lt;0.05),0.2550503,Model!C262)</f>
        <v>0.25505030000000001</v>
      </c>
      <c r="L256" s="13">
        <f>IF(OR(Model!D262&gt;5,Model!D262&lt;0.05),2.2251955,Model!D262)</f>
        <v>2.2251954999999999</v>
      </c>
      <c r="M256" s="13">
        <f>IF(OR(Model!E262&gt;3800,Model!E262&lt;0.02),1979.0503,Model!E262)</f>
        <v>1979.0503000000001</v>
      </c>
      <c r="N256" s="13">
        <f>IF(OR(Model!F262&gt;100,Model!F262&lt;0.02),44.390782,Model!F262)</f>
        <v>44.390782000000002</v>
      </c>
      <c r="O256" s="13">
        <f>IF(OR(Model!G262&gt;6,Model!G262&lt;0.02),1.74888827,Model!G262)</f>
        <v>1.7488882699999999</v>
      </c>
      <c r="P256" s="13">
        <f>IF(OR(Model!H262&gt;0.6,Model!H262&lt;0.02),0.3561162,Model!H262)</f>
        <v>0.35611619999999999</v>
      </c>
      <c r="Q256" s="13">
        <f>IF(OR(Model!I262&gt;80,Model!I262&lt;0.02),39.55,Model!I262)</f>
        <v>39.549999999999997</v>
      </c>
      <c r="R256" s="13">
        <f>IF(OR(Model!J262&gt;80,Model!J262&lt;0.02),39.55,Model!J262)</f>
        <v>39.549999999999997</v>
      </c>
      <c r="S256" s="13">
        <f>IF(OR(Model!K262&gt;120,Model!K262&lt;0.02),63.9,Model!K262)</f>
        <v>63.9</v>
      </c>
      <c r="T256" s="13">
        <f>IF(OR(Model!L262&gt;11,Model!L262&lt;0.02),6.4719718,Model!L262)</f>
        <v>6.4719718000000004</v>
      </c>
      <c r="U256" s="13">
        <f t="shared" si="3"/>
        <v>0.94885144831249479</v>
      </c>
      <c r="V256" t="b">
        <f>IF(Model!B262&gt;0,'Calulations '!J256-U256)</f>
        <v>0</v>
      </c>
    </row>
    <row r="257" spans="10:22" x14ac:dyDescent="0.3">
      <c r="J257" s="13">
        <f>IF(OR(Model!B263&gt;7,Model!B263&lt;0.5),3.433,Model!B263)</f>
        <v>3.4329999999999998</v>
      </c>
      <c r="K257" s="13">
        <f>IF(OR(Model!C263&gt;0.4,Model!C263&lt;0.05),0.2550503,Model!C263)</f>
        <v>0.25505030000000001</v>
      </c>
      <c r="L257" s="13">
        <f>IF(OR(Model!D263&gt;5,Model!D263&lt;0.05),2.2251955,Model!D263)</f>
        <v>2.2251954999999999</v>
      </c>
      <c r="M257" s="13">
        <f>IF(OR(Model!E263&gt;3800,Model!E263&lt;0.02),1979.0503,Model!E263)</f>
        <v>1979.0503000000001</v>
      </c>
      <c r="N257" s="13">
        <f>IF(OR(Model!F263&gt;100,Model!F263&lt;0.02),44.390782,Model!F263)</f>
        <v>44.390782000000002</v>
      </c>
      <c r="O257" s="13">
        <f>IF(OR(Model!G263&gt;6,Model!G263&lt;0.02),1.74888827,Model!G263)</f>
        <v>1.7488882699999999</v>
      </c>
      <c r="P257" s="13">
        <f>IF(OR(Model!H263&gt;0.6,Model!H263&lt;0.02),0.3561162,Model!H263)</f>
        <v>0.35611619999999999</v>
      </c>
      <c r="Q257" s="13">
        <f>IF(OR(Model!I263&gt;80,Model!I263&lt;0.02),39.55,Model!I263)</f>
        <v>39.549999999999997</v>
      </c>
      <c r="R257" s="13">
        <f>IF(OR(Model!J263&gt;80,Model!J263&lt;0.02),39.55,Model!J263)</f>
        <v>39.549999999999997</v>
      </c>
      <c r="S257" s="13">
        <f>IF(OR(Model!K263&gt;120,Model!K263&lt;0.02),63.9,Model!K263)</f>
        <v>63.9</v>
      </c>
      <c r="T257" s="13">
        <f>IF(OR(Model!L263&gt;11,Model!L263&lt;0.02),6.4719718,Model!L263)</f>
        <v>6.4719718000000004</v>
      </c>
      <c r="U257" s="13">
        <f t="shared" si="3"/>
        <v>0.94885144831249479</v>
      </c>
      <c r="V257" t="b">
        <f>IF(Model!B263&gt;0,'Calulations '!J257-U257)</f>
        <v>0</v>
      </c>
    </row>
    <row r="258" spans="10:22" x14ac:dyDescent="0.3">
      <c r="J258" s="13">
        <f>IF(OR(Model!B264&gt;7,Model!B264&lt;0.5),3.433,Model!B264)</f>
        <v>3.4329999999999998</v>
      </c>
      <c r="K258" s="13">
        <f>IF(OR(Model!C264&gt;0.4,Model!C264&lt;0.05),0.2550503,Model!C264)</f>
        <v>0.25505030000000001</v>
      </c>
      <c r="L258" s="13">
        <f>IF(OR(Model!D264&gt;5,Model!D264&lt;0.05),2.2251955,Model!D264)</f>
        <v>2.2251954999999999</v>
      </c>
      <c r="M258" s="13">
        <f>IF(OR(Model!E264&gt;3800,Model!E264&lt;0.02),1979.0503,Model!E264)</f>
        <v>1979.0503000000001</v>
      </c>
      <c r="N258" s="13">
        <f>IF(OR(Model!F264&gt;100,Model!F264&lt;0.02),44.390782,Model!F264)</f>
        <v>44.390782000000002</v>
      </c>
      <c r="O258" s="13">
        <f>IF(OR(Model!G264&gt;6,Model!G264&lt;0.02),1.74888827,Model!G264)</f>
        <v>1.7488882699999999</v>
      </c>
      <c r="P258" s="13">
        <f>IF(OR(Model!H264&gt;0.6,Model!H264&lt;0.02),0.3561162,Model!H264)</f>
        <v>0.35611619999999999</v>
      </c>
      <c r="Q258" s="13">
        <f>IF(OR(Model!I264&gt;80,Model!I264&lt;0.02),39.55,Model!I264)</f>
        <v>39.549999999999997</v>
      </c>
      <c r="R258" s="13">
        <f>IF(OR(Model!J264&gt;80,Model!J264&lt;0.02),39.55,Model!J264)</f>
        <v>39.549999999999997</v>
      </c>
      <c r="S258" s="13">
        <f>IF(OR(Model!K264&gt;120,Model!K264&lt;0.02),63.9,Model!K264)</f>
        <v>63.9</v>
      </c>
      <c r="T258" s="13">
        <f>IF(OR(Model!L264&gt;11,Model!L264&lt;0.02),6.4719718,Model!L264)</f>
        <v>6.4719718000000004</v>
      </c>
      <c r="U258" s="13">
        <f t="shared" si="3"/>
        <v>0.94885144831249479</v>
      </c>
      <c r="V258" t="b">
        <f>IF(Model!B264&gt;0,'Calulations '!J258-U258)</f>
        <v>0</v>
      </c>
    </row>
    <row r="259" spans="10:22" x14ac:dyDescent="0.3">
      <c r="J259" s="13">
        <f>IF(OR(Model!B265&gt;7,Model!B265&lt;0.5),3.433,Model!B265)</f>
        <v>3.4329999999999998</v>
      </c>
      <c r="K259" s="13">
        <f>IF(OR(Model!C265&gt;0.4,Model!C265&lt;0.05),0.2550503,Model!C265)</f>
        <v>0.25505030000000001</v>
      </c>
      <c r="L259" s="13">
        <f>IF(OR(Model!D265&gt;5,Model!D265&lt;0.05),2.2251955,Model!D265)</f>
        <v>2.2251954999999999</v>
      </c>
      <c r="M259" s="13">
        <f>IF(OR(Model!E265&gt;3800,Model!E265&lt;0.02),1979.0503,Model!E265)</f>
        <v>1979.0503000000001</v>
      </c>
      <c r="N259" s="13">
        <f>IF(OR(Model!F265&gt;100,Model!F265&lt;0.02),44.390782,Model!F265)</f>
        <v>44.390782000000002</v>
      </c>
      <c r="O259" s="13">
        <f>IF(OR(Model!G265&gt;6,Model!G265&lt;0.02),1.74888827,Model!G265)</f>
        <v>1.7488882699999999</v>
      </c>
      <c r="P259" s="13">
        <f>IF(OR(Model!H265&gt;0.6,Model!H265&lt;0.02),0.3561162,Model!H265)</f>
        <v>0.35611619999999999</v>
      </c>
      <c r="Q259" s="13">
        <f>IF(OR(Model!I265&gt;80,Model!I265&lt;0.02),39.55,Model!I265)</f>
        <v>39.549999999999997</v>
      </c>
      <c r="R259" s="13">
        <f>IF(OR(Model!J265&gt;80,Model!J265&lt;0.02),39.55,Model!J265)</f>
        <v>39.549999999999997</v>
      </c>
      <c r="S259" s="13">
        <f>IF(OR(Model!K265&gt;120,Model!K265&lt;0.02),63.9,Model!K265)</f>
        <v>63.9</v>
      </c>
      <c r="T259" s="13">
        <f>IF(OR(Model!L265&gt;11,Model!L265&lt;0.02),6.4719718,Model!L265)</f>
        <v>6.4719718000000004</v>
      </c>
      <c r="U259" s="13">
        <f t="shared" si="3"/>
        <v>0.94885144831249479</v>
      </c>
      <c r="V259" t="b">
        <f>IF(Model!B265&gt;0,'Calulations '!J259-U259)</f>
        <v>0</v>
      </c>
    </row>
    <row r="260" spans="10:22" x14ac:dyDescent="0.3">
      <c r="J260" s="13">
        <f>IF(OR(Model!B266&gt;7,Model!B266&lt;0.5),3.433,Model!B266)</f>
        <v>3.4329999999999998</v>
      </c>
      <c r="K260" s="13">
        <f>IF(OR(Model!C266&gt;0.4,Model!C266&lt;0.05),0.2550503,Model!C266)</f>
        <v>0.25505030000000001</v>
      </c>
      <c r="L260" s="13">
        <f>IF(OR(Model!D266&gt;5,Model!D266&lt;0.05),2.2251955,Model!D266)</f>
        <v>2.2251954999999999</v>
      </c>
      <c r="M260" s="13">
        <f>IF(OR(Model!E266&gt;3800,Model!E266&lt;0.02),1979.0503,Model!E266)</f>
        <v>1979.0503000000001</v>
      </c>
      <c r="N260" s="13">
        <f>IF(OR(Model!F266&gt;100,Model!F266&lt;0.02),44.390782,Model!F266)</f>
        <v>44.390782000000002</v>
      </c>
      <c r="O260" s="13">
        <f>IF(OR(Model!G266&gt;6,Model!G266&lt;0.02),1.74888827,Model!G266)</f>
        <v>1.7488882699999999</v>
      </c>
      <c r="P260" s="13">
        <f>IF(OR(Model!H266&gt;0.6,Model!H266&lt;0.02),0.3561162,Model!H266)</f>
        <v>0.35611619999999999</v>
      </c>
      <c r="Q260" s="13">
        <f>IF(OR(Model!I266&gt;80,Model!I266&lt;0.02),39.55,Model!I266)</f>
        <v>39.549999999999997</v>
      </c>
      <c r="R260" s="13">
        <f>IF(OR(Model!J266&gt;80,Model!J266&lt;0.02),39.55,Model!J266)</f>
        <v>39.549999999999997</v>
      </c>
      <c r="S260" s="13">
        <f>IF(OR(Model!K266&gt;120,Model!K266&lt;0.02),63.9,Model!K266)</f>
        <v>63.9</v>
      </c>
      <c r="T260" s="13">
        <f>IF(OR(Model!L266&gt;11,Model!L266&lt;0.02),6.4719718,Model!L266)</f>
        <v>6.4719718000000004</v>
      </c>
      <c r="U260" s="13">
        <f t="shared" si="3"/>
        <v>0.94885144831249479</v>
      </c>
      <c r="V260" t="b">
        <f>IF(Model!B266&gt;0,'Calulations '!J260-U260)</f>
        <v>0</v>
      </c>
    </row>
    <row r="261" spans="10:22" x14ac:dyDescent="0.3">
      <c r="J261" s="13">
        <f>IF(OR(Model!B267&gt;7,Model!B267&lt;0.5),3.433,Model!B267)</f>
        <v>3.4329999999999998</v>
      </c>
      <c r="K261" s="13">
        <f>IF(OR(Model!C267&gt;0.4,Model!C267&lt;0.05),0.2550503,Model!C267)</f>
        <v>0.25505030000000001</v>
      </c>
      <c r="L261" s="13">
        <f>IF(OR(Model!D267&gt;5,Model!D267&lt;0.05),2.2251955,Model!D267)</f>
        <v>2.2251954999999999</v>
      </c>
      <c r="M261" s="13">
        <f>IF(OR(Model!E267&gt;3800,Model!E267&lt;0.02),1979.0503,Model!E267)</f>
        <v>1979.0503000000001</v>
      </c>
      <c r="N261" s="13">
        <f>IF(OR(Model!F267&gt;100,Model!F267&lt;0.02),44.390782,Model!F267)</f>
        <v>44.390782000000002</v>
      </c>
      <c r="O261" s="13">
        <f>IF(OR(Model!G267&gt;6,Model!G267&lt;0.02),1.74888827,Model!G267)</f>
        <v>1.7488882699999999</v>
      </c>
      <c r="P261" s="13">
        <f>IF(OR(Model!H267&gt;0.6,Model!H267&lt;0.02),0.3561162,Model!H267)</f>
        <v>0.35611619999999999</v>
      </c>
      <c r="Q261" s="13">
        <f>IF(OR(Model!I267&gt;80,Model!I267&lt;0.02),39.55,Model!I267)</f>
        <v>39.549999999999997</v>
      </c>
      <c r="R261" s="13">
        <f>IF(OR(Model!J267&gt;80,Model!J267&lt;0.02),39.55,Model!J267)</f>
        <v>39.549999999999997</v>
      </c>
      <c r="S261" s="13">
        <f>IF(OR(Model!K267&gt;120,Model!K267&lt;0.02),63.9,Model!K267)</f>
        <v>63.9</v>
      </c>
      <c r="T261" s="13">
        <f>IF(OR(Model!L267&gt;11,Model!L267&lt;0.02),6.4719718,Model!L267)</f>
        <v>6.4719718000000004</v>
      </c>
      <c r="U261" s="13">
        <f t="shared" si="3"/>
        <v>0.94885144831249479</v>
      </c>
      <c r="V261" t="b">
        <f>IF(Model!B267&gt;0,'Calulations '!J261-U261)</f>
        <v>0</v>
      </c>
    </row>
    <row r="262" spans="10:22" x14ac:dyDescent="0.3">
      <c r="J262" s="13">
        <f>IF(OR(Model!B268&gt;7,Model!B268&lt;0.5),3.433,Model!B268)</f>
        <v>3.4329999999999998</v>
      </c>
      <c r="K262" s="13">
        <f>IF(OR(Model!C268&gt;0.4,Model!C268&lt;0.05),0.2550503,Model!C268)</f>
        <v>0.25505030000000001</v>
      </c>
      <c r="L262" s="13">
        <f>IF(OR(Model!D268&gt;5,Model!D268&lt;0.05),2.2251955,Model!D268)</f>
        <v>2.2251954999999999</v>
      </c>
      <c r="M262" s="13">
        <f>IF(OR(Model!E268&gt;3800,Model!E268&lt;0.02),1979.0503,Model!E268)</f>
        <v>1979.0503000000001</v>
      </c>
      <c r="N262" s="13">
        <f>IF(OR(Model!F268&gt;100,Model!F268&lt;0.02),44.390782,Model!F268)</f>
        <v>44.390782000000002</v>
      </c>
      <c r="O262" s="13">
        <f>IF(OR(Model!G268&gt;6,Model!G268&lt;0.02),1.74888827,Model!G268)</f>
        <v>1.7488882699999999</v>
      </c>
      <c r="P262" s="13">
        <f>IF(OR(Model!H268&gt;0.6,Model!H268&lt;0.02),0.3561162,Model!H268)</f>
        <v>0.35611619999999999</v>
      </c>
      <c r="Q262" s="13">
        <f>IF(OR(Model!I268&gt;80,Model!I268&lt;0.02),39.55,Model!I268)</f>
        <v>39.549999999999997</v>
      </c>
      <c r="R262" s="13">
        <f>IF(OR(Model!J268&gt;80,Model!J268&lt;0.02),39.55,Model!J268)</f>
        <v>39.549999999999997</v>
      </c>
      <c r="S262" s="13">
        <f>IF(OR(Model!K268&gt;120,Model!K268&lt;0.02),63.9,Model!K268)</f>
        <v>63.9</v>
      </c>
      <c r="T262" s="13">
        <f>IF(OR(Model!L268&gt;11,Model!L268&lt;0.02),6.4719718,Model!L268)</f>
        <v>6.4719718000000004</v>
      </c>
      <c r="U262" s="13">
        <f t="shared" si="3"/>
        <v>0.94885144831249479</v>
      </c>
      <c r="V262" t="b">
        <f>IF(Model!B268&gt;0,'Calulations '!J262-U262)</f>
        <v>0</v>
      </c>
    </row>
    <row r="263" spans="10:22" x14ac:dyDescent="0.3">
      <c r="J263" s="13">
        <f>IF(OR(Model!B269&gt;7,Model!B269&lt;0.5),3.433,Model!B269)</f>
        <v>3.4329999999999998</v>
      </c>
      <c r="K263" s="13">
        <f>IF(OR(Model!C269&gt;0.4,Model!C269&lt;0.05),0.2550503,Model!C269)</f>
        <v>0.25505030000000001</v>
      </c>
      <c r="L263" s="13">
        <f>IF(OR(Model!D269&gt;5,Model!D269&lt;0.05),2.2251955,Model!D269)</f>
        <v>2.2251954999999999</v>
      </c>
      <c r="M263" s="13">
        <f>IF(OR(Model!E269&gt;3800,Model!E269&lt;0.02),1979.0503,Model!E269)</f>
        <v>1979.0503000000001</v>
      </c>
      <c r="N263" s="13">
        <f>IF(OR(Model!F269&gt;100,Model!F269&lt;0.02),44.390782,Model!F269)</f>
        <v>44.390782000000002</v>
      </c>
      <c r="O263" s="13">
        <f>IF(OR(Model!G269&gt;6,Model!G269&lt;0.02),1.74888827,Model!G269)</f>
        <v>1.7488882699999999</v>
      </c>
      <c r="P263" s="13">
        <f>IF(OR(Model!H269&gt;0.6,Model!H269&lt;0.02),0.3561162,Model!H269)</f>
        <v>0.35611619999999999</v>
      </c>
      <c r="Q263" s="13">
        <f>IF(OR(Model!I269&gt;80,Model!I269&lt;0.02),39.55,Model!I269)</f>
        <v>39.549999999999997</v>
      </c>
      <c r="R263" s="13">
        <f>IF(OR(Model!J269&gt;80,Model!J269&lt;0.02),39.55,Model!J269)</f>
        <v>39.549999999999997</v>
      </c>
      <c r="S263" s="13">
        <f>IF(OR(Model!K269&gt;120,Model!K269&lt;0.02),63.9,Model!K269)</f>
        <v>63.9</v>
      </c>
      <c r="T263" s="13">
        <f>IF(OR(Model!L269&gt;11,Model!L269&lt;0.02),6.4719718,Model!L269)</f>
        <v>6.4719718000000004</v>
      </c>
      <c r="U263" s="13">
        <f t="shared" si="3"/>
        <v>0.94885144831249479</v>
      </c>
      <c r="V263" t="b">
        <f>IF(Model!B269&gt;0,'Calulations '!J263-U263)</f>
        <v>0</v>
      </c>
    </row>
    <row r="264" spans="10:22" x14ac:dyDescent="0.3">
      <c r="J264" s="13">
        <f>IF(OR(Model!B270&gt;7,Model!B270&lt;0.5),3.433,Model!B270)</f>
        <v>3.4329999999999998</v>
      </c>
      <c r="K264" s="13">
        <f>IF(OR(Model!C270&gt;0.4,Model!C270&lt;0.05),0.2550503,Model!C270)</f>
        <v>0.25505030000000001</v>
      </c>
      <c r="L264" s="13">
        <f>IF(OR(Model!D270&gt;5,Model!D270&lt;0.05),2.2251955,Model!D270)</f>
        <v>2.2251954999999999</v>
      </c>
      <c r="M264" s="13">
        <f>IF(OR(Model!E270&gt;3800,Model!E270&lt;0.02),1979.0503,Model!E270)</f>
        <v>1979.0503000000001</v>
      </c>
      <c r="N264" s="13">
        <f>IF(OR(Model!F270&gt;100,Model!F270&lt;0.02),44.390782,Model!F270)</f>
        <v>44.390782000000002</v>
      </c>
      <c r="O264" s="13">
        <f>IF(OR(Model!G270&gt;6,Model!G270&lt;0.02),1.74888827,Model!G270)</f>
        <v>1.7488882699999999</v>
      </c>
      <c r="P264" s="13">
        <f>IF(OR(Model!H270&gt;0.6,Model!H270&lt;0.02),0.3561162,Model!H270)</f>
        <v>0.35611619999999999</v>
      </c>
      <c r="Q264" s="13">
        <f>IF(OR(Model!I270&gt;80,Model!I270&lt;0.02),39.55,Model!I270)</f>
        <v>39.549999999999997</v>
      </c>
      <c r="R264" s="13">
        <f>IF(OR(Model!J270&gt;80,Model!J270&lt;0.02),39.55,Model!J270)</f>
        <v>39.549999999999997</v>
      </c>
      <c r="S264" s="13">
        <f>IF(OR(Model!K270&gt;120,Model!K270&lt;0.02),63.9,Model!K270)</f>
        <v>63.9</v>
      </c>
      <c r="T264" s="13">
        <f>IF(OR(Model!L270&gt;11,Model!L270&lt;0.02),6.4719718,Model!L270)</f>
        <v>6.4719718000000004</v>
      </c>
      <c r="U264" s="13">
        <f t="shared" si="3"/>
        <v>0.94885144831249479</v>
      </c>
      <c r="V264" t="b">
        <f>IF(Model!B270&gt;0,'Calulations '!J264-U264)</f>
        <v>0</v>
      </c>
    </row>
    <row r="265" spans="10:22" x14ac:dyDescent="0.3">
      <c r="J265" s="13">
        <f>IF(OR(Model!B271&gt;7,Model!B271&lt;0.5),3.433,Model!B271)</f>
        <v>3.4329999999999998</v>
      </c>
      <c r="K265" s="13">
        <f>IF(OR(Model!C271&gt;0.4,Model!C271&lt;0.05),0.2550503,Model!C271)</f>
        <v>0.25505030000000001</v>
      </c>
      <c r="L265" s="13">
        <f>IF(OR(Model!D271&gt;5,Model!D271&lt;0.05),2.2251955,Model!D271)</f>
        <v>2.2251954999999999</v>
      </c>
      <c r="M265" s="13">
        <f>IF(OR(Model!E271&gt;3800,Model!E271&lt;0.02),1979.0503,Model!E271)</f>
        <v>1979.0503000000001</v>
      </c>
      <c r="N265" s="13">
        <f>IF(OR(Model!F271&gt;100,Model!F271&lt;0.02),44.390782,Model!F271)</f>
        <v>44.390782000000002</v>
      </c>
      <c r="O265" s="13">
        <f>IF(OR(Model!G271&gt;6,Model!G271&lt;0.02),1.74888827,Model!G271)</f>
        <v>1.7488882699999999</v>
      </c>
      <c r="P265" s="13">
        <f>IF(OR(Model!H271&gt;0.6,Model!H271&lt;0.02),0.3561162,Model!H271)</f>
        <v>0.35611619999999999</v>
      </c>
      <c r="Q265" s="13">
        <f>IF(OR(Model!I271&gt;80,Model!I271&lt;0.02),39.55,Model!I271)</f>
        <v>39.549999999999997</v>
      </c>
      <c r="R265" s="13">
        <f>IF(OR(Model!J271&gt;80,Model!J271&lt;0.02),39.55,Model!J271)</f>
        <v>39.549999999999997</v>
      </c>
      <c r="S265" s="13">
        <f>IF(OR(Model!K271&gt;120,Model!K271&lt;0.02),63.9,Model!K271)</f>
        <v>63.9</v>
      </c>
      <c r="T265" s="13">
        <f>IF(OR(Model!L271&gt;11,Model!L271&lt;0.02),6.4719718,Model!L271)</f>
        <v>6.4719718000000004</v>
      </c>
      <c r="U265" s="13">
        <f t="shared" si="3"/>
        <v>0.94885144831249479</v>
      </c>
      <c r="V265" t="b">
        <f>IF(Model!B271&gt;0,'Calulations '!J265-U265)</f>
        <v>0</v>
      </c>
    </row>
    <row r="266" spans="10:22" x14ac:dyDescent="0.3">
      <c r="J266" s="13">
        <f>IF(OR(Model!B272&gt;7,Model!B272&lt;0.5),3.433,Model!B272)</f>
        <v>3.4329999999999998</v>
      </c>
      <c r="K266" s="13">
        <f>IF(OR(Model!C272&gt;0.4,Model!C272&lt;0.05),0.2550503,Model!C272)</f>
        <v>0.25505030000000001</v>
      </c>
      <c r="L266" s="13">
        <f>IF(OR(Model!D272&gt;5,Model!D272&lt;0.05),2.2251955,Model!D272)</f>
        <v>2.2251954999999999</v>
      </c>
      <c r="M266" s="13">
        <f>IF(OR(Model!E272&gt;3800,Model!E272&lt;0.02),1979.0503,Model!E272)</f>
        <v>1979.0503000000001</v>
      </c>
      <c r="N266" s="13">
        <f>IF(OR(Model!F272&gt;100,Model!F272&lt;0.02),44.390782,Model!F272)</f>
        <v>44.390782000000002</v>
      </c>
      <c r="O266" s="13">
        <f>IF(OR(Model!G272&gt;6,Model!G272&lt;0.02),1.74888827,Model!G272)</f>
        <v>1.7488882699999999</v>
      </c>
      <c r="P266" s="13">
        <f>IF(OR(Model!H272&gt;0.6,Model!H272&lt;0.02),0.3561162,Model!H272)</f>
        <v>0.35611619999999999</v>
      </c>
      <c r="Q266" s="13">
        <f>IF(OR(Model!I272&gt;80,Model!I272&lt;0.02),39.55,Model!I272)</f>
        <v>39.549999999999997</v>
      </c>
      <c r="R266" s="13">
        <f>IF(OR(Model!J272&gt;80,Model!J272&lt;0.02),39.55,Model!J272)</f>
        <v>39.549999999999997</v>
      </c>
      <c r="S266" s="13">
        <f>IF(OR(Model!K272&gt;120,Model!K272&lt;0.02),63.9,Model!K272)</f>
        <v>63.9</v>
      </c>
      <c r="T266" s="13">
        <f>IF(OR(Model!L272&gt;11,Model!L272&lt;0.02),6.4719718,Model!L272)</f>
        <v>6.4719718000000004</v>
      </c>
      <c r="U266" s="13">
        <f t="shared" si="3"/>
        <v>0.94885144831249479</v>
      </c>
      <c r="V266" t="b">
        <f>IF(Model!B272&gt;0,'Calulations '!J266-U266)</f>
        <v>0</v>
      </c>
    </row>
    <row r="267" spans="10:22" x14ac:dyDescent="0.3">
      <c r="J267" s="13">
        <f>IF(OR(Model!B273&gt;7,Model!B273&lt;0.5),3.433,Model!B273)</f>
        <v>3.4329999999999998</v>
      </c>
      <c r="K267" s="13">
        <f>IF(OR(Model!C273&gt;0.4,Model!C273&lt;0.05),0.2550503,Model!C273)</f>
        <v>0.25505030000000001</v>
      </c>
      <c r="L267" s="13">
        <f>IF(OR(Model!D273&gt;5,Model!D273&lt;0.05),2.2251955,Model!D273)</f>
        <v>2.2251954999999999</v>
      </c>
      <c r="M267" s="13">
        <f>IF(OR(Model!E273&gt;3800,Model!E273&lt;0.02),1979.0503,Model!E273)</f>
        <v>1979.0503000000001</v>
      </c>
      <c r="N267" s="13">
        <f>IF(OR(Model!F273&gt;100,Model!F273&lt;0.02),44.390782,Model!F273)</f>
        <v>44.390782000000002</v>
      </c>
      <c r="O267" s="13">
        <f>IF(OR(Model!G273&gt;6,Model!G273&lt;0.02),1.74888827,Model!G273)</f>
        <v>1.7488882699999999</v>
      </c>
      <c r="P267" s="13">
        <f>IF(OR(Model!H273&gt;0.6,Model!H273&lt;0.02),0.3561162,Model!H273)</f>
        <v>0.35611619999999999</v>
      </c>
      <c r="Q267" s="13">
        <f>IF(OR(Model!I273&gt;80,Model!I273&lt;0.02),39.55,Model!I273)</f>
        <v>39.549999999999997</v>
      </c>
      <c r="R267" s="13">
        <f>IF(OR(Model!J273&gt;80,Model!J273&lt;0.02),39.55,Model!J273)</f>
        <v>39.549999999999997</v>
      </c>
      <c r="S267" s="13">
        <f>IF(OR(Model!K273&gt;120,Model!K273&lt;0.02),63.9,Model!K273)</f>
        <v>63.9</v>
      </c>
      <c r="T267" s="13">
        <f>IF(OR(Model!L273&gt;11,Model!L273&lt;0.02),6.4719718,Model!L273)</f>
        <v>6.4719718000000004</v>
      </c>
      <c r="U267" s="13">
        <f t="shared" si="3"/>
        <v>0.94885144831249479</v>
      </c>
      <c r="V267" t="b">
        <f>IF(Model!B273&gt;0,'Calulations '!J267-U267)</f>
        <v>0</v>
      </c>
    </row>
    <row r="268" spans="10:22" x14ac:dyDescent="0.3">
      <c r="J268" s="13">
        <f>IF(OR(Model!B274&gt;7,Model!B274&lt;0.5),3.433,Model!B274)</f>
        <v>3.4329999999999998</v>
      </c>
      <c r="K268" s="13">
        <f>IF(OR(Model!C274&gt;0.4,Model!C274&lt;0.05),0.2550503,Model!C274)</f>
        <v>0.25505030000000001</v>
      </c>
      <c r="L268" s="13">
        <f>IF(OR(Model!D274&gt;5,Model!D274&lt;0.05),2.2251955,Model!D274)</f>
        <v>2.2251954999999999</v>
      </c>
      <c r="M268" s="13">
        <f>IF(OR(Model!E274&gt;3800,Model!E274&lt;0.02),1979.0503,Model!E274)</f>
        <v>1979.0503000000001</v>
      </c>
      <c r="N268" s="13">
        <f>IF(OR(Model!F274&gt;100,Model!F274&lt;0.02),44.390782,Model!F274)</f>
        <v>44.390782000000002</v>
      </c>
      <c r="O268" s="13">
        <f>IF(OR(Model!G274&gt;6,Model!G274&lt;0.02),1.74888827,Model!G274)</f>
        <v>1.7488882699999999</v>
      </c>
      <c r="P268" s="13">
        <f>IF(OR(Model!H274&gt;0.6,Model!H274&lt;0.02),0.3561162,Model!H274)</f>
        <v>0.35611619999999999</v>
      </c>
      <c r="Q268" s="13">
        <f>IF(OR(Model!I274&gt;80,Model!I274&lt;0.02),39.55,Model!I274)</f>
        <v>39.549999999999997</v>
      </c>
      <c r="R268" s="13">
        <f>IF(OR(Model!J274&gt;80,Model!J274&lt;0.02),39.55,Model!J274)</f>
        <v>39.549999999999997</v>
      </c>
      <c r="S268" s="13">
        <f>IF(OR(Model!K274&gt;120,Model!K274&lt;0.02),63.9,Model!K274)</f>
        <v>63.9</v>
      </c>
      <c r="T268" s="13">
        <f>IF(OR(Model!L274&gt;11,Model!L274&lt;0.02),6.4719718,Model!L274)</f>
        <v>6.4719718000000004</v>
      </c>
      <c r="U268" s="13">
        <f t="shared" ref="U268:U331" si="4">IF($A$10="NF",($B$83+$B$84*K268+$B$85*M268+$B$86*N268+$B$87*R268+$B$88*T268+(L268/39.1)*$B$89+(O268/20.04)*$B$90+(P268/12.16)*$B$91+(K268-0.254695965417868)*(((O268/20.04)-0.0873483583285303)*-7.3498004038469)+(K268-0.254695965417868)*(((P268/12.16)-0.0293638848126801)*-102.292324166221)+$B$94*J268),0)</f>
        <v>0.94885144831249479</v>
      </c>
      <c r="V268" t="b">
        <f>IF(Model!B274&gt;0,'Calulations '!J268-U268)</f>
        <v>0</v>
      </c>
    </row>
    <row r="269" spans="10:22" x14ac:dyDescent="0.3">
      <c r="J269" s="13">
        <f>IF(OR(Model!B275&gt;7,Model!B275&lt;0.5),3.433,Model!B275)</f>
        <v>3.4329999999999998</v>
      </c>
      <c r="K269" s="13">
        <f>IF(OR(Model!C275&gt;0.4,Model!C275&lt;0.05),0.2550503,Model!C275)</f>
        <v>0.25505030000000001</v>
      </c>
      <c r="L269" s="13">
        <f>IF(OR(Model!D275&gt;5,Model!D275&lt;0.05),2.2251955,Model!D275)</f>
        <v>2.2251954999999999</v>
      </c>
      <c r="M269" s="13">
        <f>IF(OR(Model!E275&gt;3800,Model!E275&lt;0.02),1979.0503,Model!E275)</f>
        <v>1979.0503000000001</v>
      </c>
      <c r="N269" s="13">
        <f>IF(OR(Model!F275&gt;100,Model!F275&lt;0.02),44.390782,Model!F275)</f>
        <v>44.390782000000002</v>
      </c>
      <c r="O269" s="13">
        <f>IF(OR(Model!G275&gt;6,Model!G275&lt;0.02),1.74888827,Model!G275)</f>
        <v>1.7488882699999999</v>
      </c>
      <c r="P269" s="13">
        <f>IF(OR(Model!H275&gt;0.6,Model!H275&lt;0.02),0.3561162,Model!H275)</f>
        <v>0.35611619999999999</v>
      </c>
      <c r="Q269" s="13">
        <f>IF(OR(Model!I275&gt;80,Model!I275&lt;0.02),39.55,Model!I275)</f>
        <v>39.549999999999997</v>
      </c>
      <c r="R269" s="13">
        <f>IF(OR(Model!J275&gt;80,Model!J275&lt;0.02),39.55,Model!J275)</f>
        <v>39.549999999999997</v>
      </c>
      <c r="S269" s="13">
        <f>IF(OR(Model!K275&gt;120,Model!K275&lt;0.02),63.9,Model!K275)</f>
        <v>63.9</v>
      </c>
      <c r="T269" s="13">
        <f>IF(OR(Model!L275&gt;11,Model!L275&lt;0.02),6.4719718,Model!L275)</f>
        <v>6.4719718000000004</v>
      </c>
      <c r="U269" s="13">
        <f t="shared" si="4"/>
        <v>0.94885144831249479</v>
      </c>
      <c r="V269" t="b">
        <f>IF(Model!B275&gt;0,'Calulations '!J269-U269)</f>
        <v>0</v>
      </c>
    </row>
    <row r="270" spans="10:22" x14ac:dyDescent="0.3">
      <c r="J270" s="13">
        <f>IF(OR(Model!B276&gt;7,Model!B276&lt;0.5),3.433,Model!B276)</f>
        <v>3.4329999999999998</v>
      </c>
      <c r="K270" s="13">
        <f>IF(OR(Model!C276&gt;0.4,Model!C276&lt;0.05),0.2550503,Model!C276)</f>
        <v>0.25505030000000001</v>
      </c>
      <c r="L270" s="13">
        <f>IF(OR(Model!D276&gt;5,Model!D276&lt;0.05),2.2251955,Model!D276)</f>
        <v>2.2251954999999999</v>
      </c>
      <c r="M270" s="13">
        <f>IF(OR(Model!E276&gt;3800,Model!E276&lt;0.02),1979.0503,Model!E276)</f>
        <v>1979.0503000000001</v>
      </c>
      <c r="N270" s="13">
        <f>IF(OR(Model!F276&gt;100,Model!F276&lt;0.02),44.390782,Model!F276)</f>
        <v>44.390782000000002</v>
      </c>
      <c r="O270" s="13">
        <f>IF(OR(Model!G276&gt;6,Model!G276&lt;0.02),1.74888827,Model!G276)</f>
        <v>1.7488882699999999</v>
      </c>
      <c r="P270" s="13">
        <f>IF(OR(Model!H276&gt;0.6,Model!H276&lt;0.02),0.3561162,Model!H276)</f>
        <v>0.35611619999999999</v>
      </c>
      <c r="Q270" s="13">
        <f>IF(OR(Model!I276&gt;80,Model!I276&lt;0.02),39.55,Model!I276)</f>
        <v>39.549999999999997</v>
      </c>
      <c r="R270" s="13">
        <f>IF(OR(Model!J276&gt;80,Model!J276&lt;0.02),39.55,Model!J276)</f>
        <v>39.549999999999997</v>
      </c>
      <c r="S270" s="13">
        <f>IF(OR(Model!K276&gt;120,Model!K276&lt;0.02),63.9,Model!K276)</f>
        <v>63.9</v>
      </c>
      <c r="T270" s="13">
        <f>IF(OR(Model!L276&gt;11,Model!L276&lt;0.02),6.4719718,Model!L276)</f>
        <v>6.4719718000000004</v>
      </c>
      <c r="U270" s="13">
        <f t="shared" si="4"/>
        <v>0.94885144831249479</v>
      </c>
      <c r="V270" t="b">
        <f>IF(Model!B276&gt;0,'Calulations '!J270-U270)</f>
        <v>0</v>
      </c>
    </row>
    <row r="271" spans="10:22" x14ac:dyDescent="0.3">
      <c r="J271" s="13">
        <f>IF(OR(Model!B277&gt;7,Model!B277&lt;0.5),3.433,Model!B277)</f>
        <v>3.4329999999999998</v>
      </c>
      <c r="K271" s="13">
        <f>IF(OR(Model!C277&gt;0.4,Model!C277&lt;0.05),0.2550503,Model!C277)</f>
        <v>0.25505030000000001</v>
      </c>
      <c r="L271" s="13">
        <f>IF(OR(Model!D277&gt;5,Model!D277&lt;0.05),2.2251955,Model!D277)</f>
        <v>2.2251954999999999</v>
      </c>
      <c r="M271" s="13">
        <f>IF(OR(Model!E277&gt;3800,Model!E277&lt;0.02),1979.0503,Model!E277)</f>
        <v>1979.0503000000001</v>
      </c>
      <c r="N271" s="13">
        <f>IF(OR(Model!F277&gt;100,Model!F277&lt;0.02),44.390782,Model!F277)</f>
        <v>44.390782000000002</v>
      </c>
      <c r="O271" s="13">
        <f>IF(OR(Model!G277&gt;6,Model!G277&lt;0.02),1.74888827,Model!G277)</f>
        <v>1.7488882699999999</v>
      </c>
      <c r="P271" s="13">
        <f>IF(OR(Model!H277&gt;0.6,Model!H277&lt;0.02),0.3561162,Model!H277)</f>
        <v>0.35611619999999999</v>
      </c>
      <c r="Q271" s="13">
        <f>IF(OR(Model!I277&gt;80,Model!I277&lt;0.02),39.55,Model!I277)</f>
        <v>39.549999999999997</v>
      </c>
      <c r="R271" s="13">
        <f>IF(OR(Model!J277&gt;80,Model!J277&lt;0.02),39.55,Model!J277)</f>
        <v>39.549999999999997</v>
      </c>
      <c r="S271" s="13">
        <f>IF(OR(Model!K277&gt;120,Model!K277&lt;0.02),63.9,Model!K277)</f>
        <v>63.9</v>
      </c>
      <c r="T271" s="13">
        <f>IF(OR(Model!L277&gt;11,Model!L277&lt;0.02),6.4719718,Model!L277)</f>
        <v>6.4719718000000004</v>
      </c>
      <c r="U271" s="13">
        <f t="shared" si="4"/>
        <v>0.94885144831249479</v>
      </c>
      <c r="V271" t="b">
        <f>IF(Model!B277&gt;0,'Calulations '!J271-U271)</f>
        <v>0</v>
      </c>
    </row>
    <row r="272" spans="10:22" x14ac:dyDescent="0.3">
      <c r="J272" s="13">
        <f>IF(OR(Model!B278&gt;7,Model!B278&lt;0.5),3.433,Model!B278)</f>
        <v>3.4329999999999998</v>
      </c>
      <c r="K272" s="13">
        <f>IF(OR(Model!C278&gt;0.4,Model!C278&lt;0.05),0.2550503,Model!C278)</f>
        <v>0.25505030000000001</v>
      </c>
      <c r="L272" s="13">
        <f>IF(OR(Model!D278&gt;5,Model!D278&lt;0.05),2.2251955,Model!D278)</f>
        <v>2.2251954999999999</v>
      </c>
      <c r="M272" s="13">
        <f>IF(OR(Model!E278&gt;3800,Model!E278&lt;0.02),1979.0503,Model!E278)</f>
        <v>1979.0503000000001</v>
      </c>
      <c r="N272" s="13">
        <f>IF(OR(Model!F278&gt;100,Model!F278&lt;0.02),44.390782,Model!F278)</f>
        <v>44.390782000000002</v>
      </c>
      <c r="O272" s="13">
        <f>IF(OR(Model!G278&gt;6,Model!G278&lt;0.02),1.74888827,Model!G278)</f>
        <v>1.7488882699999999</v>
      </c>
      <c r="P272" s="13">
        <f>IF(OR(Model!H278&gt;0.6,Model!H278&lt;0.02),0.3561162,Model!H278)</f>
        <v>0.35611619999999999</v>
      </c>
      <c r="Q272" s="13">
        <f>IF(OR(Model!I278&gt;80,Model!I278&lt;0.02),39.55,Model!I278)</f>
        <v>39.549999999999997</v>
      </c>
      <c r="R272" s="13">
        <f>IF(OR(Model!J278&gt;80,Model!J278&lt;0.02),39.55,Model!J278)</f>
        <v>39.549999999999997</v>
      </c>
      <c r="S272" s="13">
        <f>IF(OR(Model!K278&gt;120,Model!K278&lt;0.02),63.9,Model!K278)</f>
        <v>63.9</v>
      </c>
      <c r="T272" s="13">
        <f>IF(OR(Model!L278&gt;11,Model!L278&lt;0.02),6.4719718,Model!L278)</f>
        <v>6.4719718000000004</v>
      </c>
      <c r="U272" s="13">
        <f t="shared" si="4"/>
        <v>0.94885144831249479</v>
      </c>
      <c r="V272" t="b">
        <f>IF(Model!B278&gt;0,'Calulations '!J272-U272)</f>
        <v>0</v>
      </c>
    </row>
    <row r="273" spans="10:22" x14ac:dyDescent="0.3">
      <c r="J273" s="13">
        <f>IF(OR(Model!B279&gt;7,Model!B279&lt;0.5),3.433,Model!B279)</f>
        <v>3.4329999999999998</v>
      </c>
      <c r="K273" s="13">
        <f>IF(OR(Model!C279&gt;0.4,Model!C279&lt;0.05),0.2550503,Model!C279)</f>
        <v>0.25505030000000001</v>
      </c>
      <c r="L273" s="13">
        <f>IF(OR(Model!D279&gt;5,Model!D279&lt;0.05),2.2251955,Model!D279)</f>
        <v>2.2251954999999999</v>
      </c>
      <c r="M273" s="13">
        <f>IF(OR(Model!E279&gt;3800,Model!E279&lt;0.02),1979.0503,Model!E279)</f>
        <v>1979.0503000000001</v>
      </c>
      <c r="N273" s="13">
        <f>IF(OR(Model!F279&gt;100,Model!F279&lt;0.02),44.390782,Model!F279)</f>
        <v>44.390782000000002</v>
      </c>
      <c r="O273" s="13">
        <f>IF(OR(Model!G279&gt;6,Model!G279&lt;0.02),1.74888827,Model!G279)</f>
        <v>1.7488882699999999</v>
      </c>
      <c r="P273" s="13">
        <f>IF(OR(Model!H279&gt;0.6,Model!H279&lt;0.02),0.3561162,Model!H279)</f>
        <v>0.35611619999999999</v>
      </c>
      <c r="Q273" s="13">
        <f>IF(OR(Model!I279&gt;80,Model!I279&lt;0.02),39.55,Model!I279)</f>
        <v>39.549999999999997</v>
      </c>
      <c r="R273" s="13">
        <f>IF(OR(Model!J279&gt;80,Model!J279&lt;0.02),39.55,Model!J279)</f>
        <v>39.549999999999997</v>
      </c>
      <c r="S273" s="13">
        <f>IF(OR(Model!K279&gt;120,Model!K279&lt;0.02),63.9,Model!K279)</f>
        <v>63.9</v>
      </c>
      <c r="T273" s="13">
        <f>IF(OR(Model!L279&gt;11,Model!L279&lt;0.02),6.4719718,Model!L279)</f>
        <v>6.4719718000000004</v>
      </c>
      <c r="U273" s="13">
        <f t="shared" si="4"/>
        <v>0.94885144831249479</v>
      </c>
      <c r="V273" t="b">
        <f>IF(Model!B279&gt;0,'Calulations '!J273-U273)</f>
        <v>0</v>
      </c>
    </row>
    <row r="274" spans="10:22" x14ac:dyDescent="0.3">
      <c r="J274" s="13">
        <f>IF(OR(Model!B280&gt;7,Model!B280&lt;0.5),3.433,Model!B280)</f>
        <v>3.4329999999999998</v>
      </c>
      <c r="K274" s="13">
        <f>IF(OR(Model!C280&gt;0.4,Model!C280&lt;0.05),0.2550503,Model!C280)</f>
        <v>0.25505030000000001</v>
      </c>
      <c r="L274" s="13">
        <f>IF(OR(Model!D280&gt;5,Model!D280&lt;0.05),2.2251955,Model!D280)</f>
        <v>2.2251954999999999</v>
      </c>
      <c r="M274" s="13">
        <f>IF(OR(Model!E280&gt;3800,Model!E280&lt;0.02),1979.0503,Model!E280)</f>
        <v>1979.0503000000001</v>
      </c>
      <c r="N274" s="13">
        <f>IF(OR(Model!F280&gt;100,Model!F280&lt;0.02),44.390782,Model!F280)</f>
        <v>44.390782000000002</v>
      </c>
      <c r="O274" s="13">
        <f>IF(OR(Model!G280&gt;6,Model!G280&lt;0.02),1.74888827,Model!G280)</f>
        <v>1.7488882699999999</v>
      </c>
      <c r="P274" s="13">
        <f>IF(OR(Model!H280&gt;0.6,Model!H280&lt;0.02),0.3561162,Model!H280)</f>
        <v>0.35611619999999999</v>
      </c>
      <c r="Q274" s="13">
        <f>IF(OR(Model!I280&gt;80,Model!I280&lt;0.02),39.55,Model!I280)</f>
        <v>39.549999999999997</v>
      </c>
      <c r="R274" s="13">
        <f>IF(OR(Model!J280&gt;80,Model!J280&lt;0.02),39.55,Model!J280)</f>
        <v>39.549999999999997</v>
      </c>
      <c r="S274" s="13">
        <f>IF(OR(Model!K280&gt;120,Model!K280&lt;0.02),63.9,Model!K280)</f>
        <v>63.9</v>
      </c>
      <c r="T274" s="13">
        <f>IF(OR(Model!L280&gt;11,Model!L280&lt;0.02),6.4719718,Model!L280)</f>
        <v>6.4719718000000004</v>
      </c>
      <c r="U274" s="13">
        <f t="shared" si="4"/>
        <v>0.94885144831249479</v>
      </c>
      <c r="V274" t="b">
        <f>IF(Model!B280&gt;0,'Calulations '!J274-U274)</f>
        <v>0</v>
      </c>
    </row>
    <row r="275" spans="10:22" x14ac:dyDescent="0.3">
      <c r="J275" s="13">
        <f>IF(OR(Model!B281&gt;7,Model!B281&lt;0.5),3.433,Model!B281)</f>
        <v>3.4329999999999998</v>
      </c>
      <c r="K275" s="13">
        <f>IF(OR(Model!C281&gt;0.4,Model!C281&lt;0.05),0.2550503,Model!C281)</f>
        <v>0.25505030000000001</v>
      </c>
      <c r="L275" s="13">
        <f>IF(OR(Model!D281&gt;5,Model!D281&lt;0.05),2.2251955,Model!D281)</f>
        <v>2.2251954999999999</v>
      </c>
      <c r="M275" s="13">
        <f>IF(OR(Model!E281&gt;3800,Model!E281&lt;0.02),1979.0503,Model!E281)</f>
        <v>1979.0503000000001</v>
      </c>
      <c r="N275" s="13">
        <f>IF(OR(Model!F281&gt;100,Model!F281&lt;0.02),44.390782,Model!F281)</f>
        <v>44.390782000000002</v>
      </c>
      <c r="O275" s="13">
        <f>IF(OR(Model!G281&gt;6,Model!G281&lt;0.02),1.74888827,Model!G281)</f>
        <v>1.7488882699999999</v>
      </c>
      <c r="P275" s="13">
        <f>IF(OR(Model!H281&gt;0.6,Model!H281&lt;0.02),0.3561162,Model!H281)</f>
        <v>0.35611619999999999</v>
      </c>
      <c r="Q275" s="13">
        <f>IF(OR(Model!I281&gt;80,Model!I281&lt;0.02),39.55,Model!I281)</f>
        <v>39.549999999999997</v>
      </c>
      <c r="R275" s="13">
        <f>IF(OR(Model!J281&gt;80,Model!J281&lt;0.02),39.55,Model!J281)</f>
        <v>39.549999999999997</v>
      </c>
      <c r="S275" s="13">
        <f>IF(OR(Model!K281&gt;120,Model!K281&lt;0.02),63.9,Model!K281)</f>
        <v>63.9</v>
      </c>
      <c r="T275" s="13">
        <f>IF(OR(Model!L281&gt;11,Model!L281&lt;0.02),6.4719718,Model!L281)</f>
        <v>6.4719718000000004</v>
      </c>
      <c r="U275" s="13">
        <f t="shared" si="4"/>
        <v>0.94885144831249479</v>
      </c>
      <c r="V275" t="b">
        <f>IF(Model!B281&gt;0,'Calulations '!J275-U275)</f>
        <v>0</v>
      </c>
    </row>
    <row r="276" spans="10:22" x14ac:dyDescent="0.3">
      <c r="J276" s="13">
        <f>IF(OR(Model!B282&gt;7,Model!B282&lt;0.5),3.433,Model!B282)</f>
        <v>3.4329999999999998</v>
      </c>
      <c r="K276" s="13">
        <f>IF(OR(Model!C282&gt;0.4,Model!C282&lt;0.05),0.2550503,Model!C282)</f>
        <v>0.25505030000000001</v>
      </c>
      <c r="L276" s="13">
        <f>IF(OR(Model!D282&gt;5,Model!D282&lt;0.05),2.2251955,Model!D282)</f>
        <v>2.2251954999999999</v>
      </c>
      <c r="M276" s="13">
        <f>IF(OR(Model!E282&gt;3800,Model!E282&lt;0.02),1979.0503,Model!E282)</f>
        <v>1979.0503000000001</v>
      </c>
      <c r="N276" s="13">
        <f>IF(OR(Model!F282&gt;100,Model!F282&lt;0.02),44.390782,Model!F282)</f>
        <v>44.390782000000002</v>
      </c>
      <c r="O276" s="13">
        <f>IF(OR(Model!G282&gt;6,Model!G282&lt;0.02),1.74888827,Model!G282)</f>
        <v>1.7488882699999999</v>
      </c>
      <c r="P276" s="13">
        <f>IF(OR(Model!H282&gt;0.6,Model!H282&lt;0.02),0.3561162,Model!H282)</f>
        <v>0.35611619999999999</v>
      </c>
      <c r="Q276" s="13">
        <f>IF(OR(Model!I282&gt;80,Model!I282&lt;0.02),39.55,Model!I282)</f>
        <v>39.549999999999997</v>
      </c>
      <c r="R276" s="13">
        <f>IF(OR(Model!J282&gt;80,Model!J282&lt;0.02),39.55,Model!J282)</f>
        <v>39.549999999999997</v>
      </c>
      <c r="S276" s="13">
        <f>IF(OR(Model!K282&gt;120,Model!K282&lt;0.02),63.9,Model!K282)</f>
        <v>63.9</v>
      </c>
      <c r="T276" s="13">
        <f>IF(OR(Model!L282&gt;11,Model!L282&lt;0.02),6.4719718,Model!L282)</f>
        <v>6.4719718000000004</v>
      </c>
      <c r="U276" s="13">
        <f t="shared" si="4"/>
        <v>0.94885144831249479</v>
      </c>
      <c r="V276" t="b">
        <f>IF(Model!B282&gt;0,'Calulations '!J276-U276)</f>
        <v>0</v>
      </c>
    </row>
    <row r="277" spans="10:22" x14ac:dyDescent="0.3">
      <c r="J277" s="13">
        <f>IF(OR(Model!B283&gt;7,Model!B283&lt;0.5),3.433,Model!B283)</f>
        <v>3.4329999999999998</v>
      </c>
      <c r="K277" s="13">
        <f>IF(OR(Model!C283&gt;0.4,Model!C283&lt;0.05),0.2550503,Model!C283)</f>
        <v>0.25505030000000001</v>
      </c>
      <c r="L277" s="13">
        <f>IF(OR(Model!D283&gt;5,Model!D283&lt;0.05),2.2251955,Model!D283)</f>
        <v>2.2251954999999999</v>
      </c>
      <c r="M277" s="13">
        <f>IF(OR(Model!E283&gt;3800,Model!E283&lt;0.02),1979.0503,Model!E283)</f>
        <v>1979.0503000000001</v>
      </c>
      <c r="N277" s="13">
        <f>IF(OR(Model!F283&gt;100,Model!F283&lt;0.02),44.390782,Model!F283)</f>
        <v>44.390782000000002</v>
      </c>
      <c r="O277" s="13">
        <f>IF(OR(Model!G283&gt;6,Model!G283&lt;0.02),1.74888827,Model!G283)</f>
        <v>1.7488882699999999</v>
      </c>
      <c r="P277" s="13">
        <f>IF(OR(Model!H283&gt;0.6,Model!H283&lt;0.02),0.3561162,Model!H283)</f>
        <v>0.35611619999999999</v>
      </c>
      <c r="Q277" s="13">
        <f>IF(OR(Model!I283&gt;80,Model!I283&lt;0.02),39.55,Model!I283)</f>
        <v>39.549999999999997</v>
      </c>
      <c r="R277" s="13">
        <f>IF(OR(Model!J283&gt;80,Model!J283&lt;0.02),39.55,Model!J283)</f>
        <v>39.549999999999997</v>
      </c>
      <c r="S277" s="13">
        <f>IF(OR(Model!K283&gt;120,Model!K283&lt;0.02),63.9,Model!K283)</f>
        <v>63.9</v>
      </c>
      <c r="T277" s="13">
        <f>IF(OR(Model!L283&gt;11,Model!L283&lt;0.02),6.4719718,Model!L283)</f>
        <v>6.4719718000000004</v>
      </c>
      <c r="U277" s="13">
        <f t="shared" si="4"/>
        <v>0.94885144831249479</v>
      </c>
      <c r="V277" t="b">
        <f>IF(Model!B283&gt;0,'Calulations '!J277-U277)</f>
        <v>0</v>
      </c>
    </row>
    <row r="278" spans="10:22" x14ac:dyDescent="0.3">
      <c r="J278" s="13">
        <f>IF(OR(Model!B284&gt;7,Model!B284&lt;0.5),3.433,Model!B284)</f>
        <v>3.4329999999999998</v>
      </c>
      <c r="K278" s="13">
        <f>IF(OR(Model!C284&gt;0.4,Model!C284&lt;0.05),0.2550503,Model!C284)</f>
        <v>0.25505030000000001</v>
      </c>
      <c r="L278" s="13">
        <f>IF(OR(Model!D284&gt;5,Model!D284&lt;0.05),2.2251955,Model!D284)</f>
        <v>2.2251954999999999</v>
      </c>
      <c r="M278" s="13">
        <f>IF(OR(Model!E284&gt;3800,Model!E284&lt;0.02),1979.0503,Model!E284)</f>
        <v>1979.0503000000001</v>
      </c>
      <c r="N278" s="13">
        <f>IF(OR(Model!F284&gt;100,Model!F284&lt;0.02),44.390782,Model!F284)</f>
        <v>44.390782000000002</v>
      </c>
      <c r="O278" s="13">
        <f>IF(OR(Model!G284&gt;6,Model!G284&lt;0.02),1.74888827,Model!G284)</f>
        <v>1.7488882699999999</v>
      </c>
      <c r="P278" s="13">
        <f>IF(OR(Model!H284&gt;0.6,Model!H284&lt;0.02),0.3561162,Model!H284)</f>
        <v>0.35611619999999999</v>
      </c>
      <c r="Q278" s="13">
        <f>IF(OR(Model!I284&gt;80,Model!I284&lt;0.02),39.55,Model!I284)</f>
        <v>39.549999999999997</v>
      </c>
      <c r="R278" s="13">
        <f>IF(OR(Model!J284&gt;80,Model!J284&lt;0.02),39.55,Model!J284)</f>
        <v>39.549999999999997</v>
      </c>
      <c r="S278" s="13">
        <f>IF(OR(Model!K284&gt;120,Model!K284&lt;0.02),63.9,Model!K284)</f>
        <v>63.9</v>
      </c>
      <c r="T278" s="13">
        <f>IF(OR(Model!L284&gt;11,Model!L284&lt;0.02),6.4719718,Model!L284)</f>
        <v>6.4719718000000004</v>
      </c>
      <c r="U278" s="13">
        <f t="shared" si="4"/>
        <v>0.94885144831249479</v>
      </c>
      <c r="V278" t="b">
        <f>IF(Model!B284&gt;0,'Calulations '!J278-U278)</f>
        <v>0</v>
      </c>
    </row>
    <row r="279" spans="10:22" x14ac:dyDescent="0.3">
      <c r="J279" s="13">
        <f>IF(OR(Model!B285&gt;7,Model!B285&lt;0.5),3.433,Model!B285)</f>
        <v>3.4329999999999998</v>
      </c>
      <c r="K279" s="13">
        <f>IF(OR(Model!C285&gt;0.4,Model!C285&lt;0.05),0.2550503,Model!C285)</f>
        <v>0.25505030000000001</v>
      </c>
      <c r="L279" s="13">
        <f>IF(OR(Model!D285&gt;5,Model!D285&lt;0.05),2.2251955,Model!D285)</f>
        <v>2.2251954999999999</v>
      </c>
      <c r="M279" s="13">
        <f>IF(OR(Model!E285&gt;3800,Model!E285&lt;0.02),1979.0503,Model!E285)</f>
        <v>1979.0503000000001</v>
      </c>
      <c r="N279" s="13">
        <f>IF(OR(Model!F285&gt;100,Model!F285&lt;0.02),44.390782,Model!F285)</f>
        <v>44.390782000000002</v>
      </c>
      <c r="O279" s="13">
        <f>IF(OR(Model!G285&gt;6,Model!G285&lt;0.02),1.74888827,Model!G285)</f>
        <v>1.7488882699999999</v>
      </c>
      <c r="P279" s="13">
        <f>IF(OR(Model!H285&gt;0.6,Model!H285&lt;0.02),0.3561162,Model!H285)</f>
        <v>0.35611619999999999</v>
      </c>
      <c r="Q279" s="13">
        <f>IF(OR(Model!I285&gt;80,Model!I285&lt;0.02),39.55,Model!I285)</f>
        <v>39.549999999999997</v>
      </c>
      <c r="R279" s="13">
        <f>IF(OR(Model!J285&gt;80,Model!J285&lt;0.02),39.55,Model!J285)</f>
        <v>39.549999999999997</v>
      </c>
      <c r="S279" s="13">
        <f>IF(OR(Model!K285&gt;120,Model!K285&lt;0.02),63.9,Model!K285)</f>
        <v>63.9</v>
      </c>
      <c r="T279" s="13">
        <f>IF(OR(Model!L285&gt;11,Model!L285&lt;0.02),6.4719718,Model!L285)</f>
        <v>6.4719718000000004</v>
      </c>
      <c r="U279" s="13">
        <f t="shared" si="4"/>
        <v>0.94885144831249479</v>
      </c>
      <c r="V279" t="b">
        <f>IF(Model!B285&gt;0,'Calulations '!J279-U279)</f>
        <v>0</v>
      </c>
    </row>
    <row r="280" spans="10:22" x14ac:dyDescent="0.3">
      <c r="J280" s="13">
        <f>IF(OR(Model!B286&gt;7,Model!B286&lt;0.5),3.433,Model!B286)</f>
        <v>3.4329999999999998</v>
      </c>
      <c r="K280" s="13">
        <f>IF(OR(Model!C286&gt;0.4,Model!C286&lt;0.05),0.2550503,Model!C286)</f>
        <v>0.25505030000000001</v>
      </c>
      <c r="L280" s="13">
        <f>IF(OR(Model!D286&gt;5,Model!D286&lt;0.05),2.2251955,Model!D286)</f>
        <v>2.2251954999999999</v>
      </c>
      <c r="M280" s="13">
        <f>IF(OR(Model!E286&gt;3800,Model!E286&lt;0.02),1979.0503,Model!E286)</f>
        <v>1979.0503000000001</v>
      </c>
      <c r="N280" s="13">
        <f>IF(OR(Model!F286&gt;100,Model!F286&lt;0.02),44.390782,Model!F286)</f>
        <v>44.390782000000002</v>
      </c>
      <c r="O280" s="13">
        <f>IF(OR(Model!G286&gt;6,Model!G286&lt;0.02),1.74888827,Model!G286)</f>
        <v>1.7488882699999999</v>
      </c>
      <c r="P280" s="13">
        <f>IF(OR(Model!H286&gt;0.6,Model!H286&lt;0.02),0.3561162,Model!H286)</f>
        <v>0.35611619999999999</v>
      </c>
      <c r="Q280" s="13">
        <f>IF(OR(Model!I286&gt;80,Model!I286&lt;0.02),39.55,Model!I286)</f>
        <v>39.549999999999997</v>
      </c>
      <c r="R280" s="13">
        <f>IF(OR(Model!J286&gt;80,Model!J286&lt;0.02),39.55,Model!J286)</f>
        <v>39.549999999999997</v>
      </c>
      <c r="S280" s="13">
        <f>IF(OR(Model!K286&gt;120,Model!K286&lt;0.02),63.9,Model!K286)</f>
        <v>63.9</v>
      </c>
      <c r="T280" s="13">
        <f>IF(OR(Model!L286&gt;11,Model!L286&lt;0.02),6.4719718,Model!L286)</f>
        <v>6.4719718000000004</v>
      </c>
      <c r="U280" s="13">
        <f t="shared" si="4"/>
        <v>0.94885144831249479</v>
      </c>
      <c r="V280" t="b">
        <f>IF(Model!B286&gt;0,'Calulations '!J280-U280)</f>
        <v>0</v>
      </c>
    </row>
    <row r="281" spans="10:22" x14ac:dyDescent="0.3">
      <c r="J281" s="13">
        <f>IF(OR(Model!B287&gt;7,Model!B287&lt;0.5),3.433,Model!B287)</f>
        <v>3.4329999999999998</v>
      </c>
      <c r="K281" s="13">
        <f>IF(OR(Model!C287&gt;0.4,Model!C287&lt;0.05),0.2550503,Model!C287)</f>
        <v>0.25505030000000001</v>
      </c>
      <c r="L281" s="13">
        <f>IF(OR(Model!D287&gt;5,Model!D287&lt;0.05),2.2251955,Model!D287)</f>
        <v>2.2251954999999999</v>
      </c>
      <c r="M281" s="13">
        <f>IF(OR(Model!E287&gt;3800,Model!E287&lt;0.02),1979.0503,Model!E287)</f>
        <v>1979.0503000000001</v>
      </c>
      <c r="N281" s="13">
        <f>IF(OR(Model!F287&gt;100,Model!F287&lt;0.02),44.390782,Model!F287)</f>
        <v>44.390782000000002</v>
      </c>
      <c r="O281" s="13">
        <f>IF(OR(Model!G287&gt;6,Model!G287&lt;0.02),1.74888827,Model!G287)</f>
        <v>1.7488882699999999</v>
      </c>
      <c r="P281" s="13">
        <f>IF(OR(Model!H287&gt;0.6,Model!H287&lt;0.02),0.3561162,Model!H287)</f>
        <v>0.35611619999999999</v>
      </c>
      <c r="Q281" s="13">
        <f>IF(OR(Model!I287&gt;80,Model!I287&lt;0.02),39.55,Model!I287)</f>
        <v>39.549999999999997</v>
      </c>
      <c r="R281" s="13">
        <f>IF(OR(Model!J287&gt;80,Model!J287&lt;0.02),39.55,Model!J287)</f>
        <v>39.549999999999997</v>
      </c>
      <c r="S281" s="13">
        <f>IF(OR(Model!K287&gt;120,Model!K287&lt;0.02),63.9,Model!K287)</f>
        <v>63.9</v>
      </c>
      <c r="T281" s="13">
        <f>IF(OR(Model!L287&gt;11,Model!L287&lt;0.02),6.4719718,Model!L287)</f>
        <v>6.4719718000000004</v>
      </c>
      <c r="U281" s="13">
        <f t="shared" si="4"/>
        <v>0.94885144831249479</v>
      </c>
      <c r="V281" t="b">
        <f>IF(Model!B287&gt;0,'Calulations '!J281-U281)</f>
        <v>0</v>
      </c>
    </row>
    <row r="282" spans="10:22" x14ac:dyDescent="0.3">
      <c r="J282" s="13">
        <f>IF(OR(Model!B288&gt;7,Model!B288&lt;0.5),3.433,Model!B288)</f>
        <v>3.4329999999999998</v>
      </c>
      <c r="K282" s="13">
        <f>IF(OR(Model!C288&gt;0.4,Model!C288&lt;0.05),0.2550503,Model!C288)</f>
        <v>0.25505030000000001</v>
      </c>
      <c r="L282" s="13">
        <f>IF(OR(Model!D288&gt;5,Model!D288&lt;0.05),2.2251955,Model!D288)</f>
        <v>2.2251954999999999</v>
      </c>
      <c r="M282" s="13">
        <f>IF(OR(Model!E288&gt;3800,Model!E288&lt;0.02),1979.0503,Model!E288)</f>
        <v>1979.0503000000001</v>
      </c>
      <c r="N282" s="13">
        <f>IF(OR(Model!F288&gt;100,Model!F288&lt;0.02),44.390782,Model!F288)</f>
        <v>44.390782000000002</v>
      </c>
      <c r="O282" s="13">
        <f>IF(OR(Model!G288&gt;6,Model!G288&lt;0.02),1.74888827,Model!G288)</f>
        <v>1.7488882699999999</v>
      </c>
      <c r="P282" s="13">
        <f>IF(OR(Model!H288&gt;0.6,Model!H288&lt;0.02),0.3561162,Model!H288)</f>
        <v>0.35611619999999999</v>
      </c>
      <c r="Q282" s="13">
        <f>IF(OR(Model!I288&gt;80,Model!I288&lt;0.02),39.55,Model!I288)</f>
        <v>39.549999999999997</v>
      </c>
      <c r="R282" s="13">
        <f>IF(OR(Model!J288&gt;80,Model!J288&lt;0.02),39.55,Model!J288)</f>
        <v>39.549999999999997</v>
      </c>
      <c r="S282" s="13">
        <f>IF(OR(Model!K288&gt;120,Model!K288&lt;0.02),63.9,Model!K288)</f>
        <v>63.9</v>
      </c>
      <c r="T282" s="13">
        <f>IF(OR(Model!L288&gt;11,Model!L288&lt;0.02),6.4719718,Model!L288)</f>
        <v>6.4719718000000004</v>
      </c>
      <c r="U282" s="13">
        <f t="shared" si="4"/>
        <v>0.94885144831249479</v>
      </c>
      <c r="V282" t="b">
        <f>IF(Model!B288&gt;0,'Calulations '!J282-U282)</f>
        <v>0</v>
      </c>
    </row>
    <row r="283" spans="10:22" x14ac:dyDescent="0.3">
      <c r="J283" s="13">
        <f>IF(OR(Model!B289&gt;7,Model!B289&lt;0.5),3.433,Model!B289)</f>
        <v>3.4329999999999998</v>
      </c>
      <c r="K283" s="13">
        <f>IF(OR(Model!C289&gt;0.4,Model!C289&lt;0.05),0.2550503,Model!C289)</f>
        <v>0.25505030000000001</v>
      </c>
      <c r="L283" s="13">
        <f>IF(OR(Model!D289&gt;5,Model!D289&lt;0.05),2.2251955,Model!D289)</f>
        <v>2.2251954999999999</v>
      </c>
      <c r="M283" s="13">
        <f>IF(OR(Model!E289&gt;3800,Model!E289&lt;0.02),1979.0503,Model!E289)</f>
        <v>1979.0503000000001</v>
      </c>
      <c r="N283" s="13">
        <f>IF(OR(Model!F289&gt;100,Model!F289&lt;0.02),44.390782,Model!F289)</f>
        <v>44.390782000000002</v>
      </c>
      <c r="O283" s="13">
        <f>IF(OR(Model!G289&gt;6,Model!G289&lt;0.02),1.74888827,Model!G289)</f>
        <v>1.7488882699999999</v>
      </c>
      <c r="P283" s="13">
        <f>IF(OR(Model!H289&gt;0.6,Model!H289&lt;0.02),0.3561162,Model!H289)</f>
        <v>0.35611619999999999</v>
      </c>
      <c r="Q283" s="13">
        <f>IF(OR(Model!I289&gt;80,Model!I289&lt;0.02),39.55,Model!I289)</f>
        <v>39.549999999999997</v>
      </c>
      <c r="R283" s="13">
        <f>IF(OR(Model!J289&gt;80,Model!J289&lt;0.02),39.55,Model!J289)</f>
        <v>39.549999999999997</v>
      </c>
      <c r="S283" s="13">
        <f>IF(OR(Model!K289&gt;120,Model!K289&lt;0.02),63.9,Model!K289)</f>
        <v>63.9</v>
      </c>
      <c r="T283" s="13">
        <f>IF(OR(Model!L289&gt;11,Model!L289&lt;0.02),6.4719718,Model!L289)</f>
        <v>6.4719718000000004</v>
      </c>
      <c r="U283" s="13">
        <f t="shared" si="4"/>
        <v>0.94885144831249479</v>
      </c>
      <c r="V283" t="b">
        <f>IF(Model!B289&gt;0,'Calulations '!J283-U283)</f>
        <v>0</v>
      </c>
    </row>
    <row r="284" spans="10:22" x14ac:dyDescent="0.3">
      <c r="J284" s="13">
        <f>IF(OR(Model!B290&gt;7,Model!B290&lt;0.5),3.433,Model!B290)</f>
        <v>3.4329999999999998</v>
      </c>
      <c r="K284" s="13">
        <f>IF(OR(Model!C290&gt;0.4,Model!C290&lt;0.05),0.2550503,Model!C290)</f>
        <v>0.25505030000000001</v>
      </c>
      <c r="L284" s="13">
        <f>IF(OR(Model!D290&gt;5,Model!D290&lt;0.05),2.2251955,Model!D290)</f>
        <v>2.2251954999999999</v>
      </c>
      <c r="M284" s="13">
        <f>IF(OR(Model!E290&gt;3800,Model!E290&lt;0.02),1979.0503,Model!E290)</f>
        <v>1979.0503000000001</v>
      </c>
      <c r="N284" s="13">
        <f>IF(OR(Model!F290&gt;100,Model!F290&lt;0.02),44.390782,Model!F290)</f>
        <v>44.390782000000002</v>
      </c>
      <c r="O284" s="13">
        <f>IF(OR(Model!G290&gt;6,Model!G290&lt;0.02),1.74888827,Model!G290)</f>
        <v>1.7488882699999999</v>
      </c>
      <c r="P284" s="13">
        <f>IF(OR(Model!H290&gt;0.6,Model!H290&lt;0.02),0.3561162,Model!H290)</f>
        <v>0.35611619999999999</v>
      </c>
      <c r="Q284" s="13">
        <f>IF(OR(Model!I290&gt;80,Model!I290&lt;0.02),39.55,Model!I290)</f>
        <v>39.549999999999997</v>
      </c>
      <c r="R284" s="13">
        <f>IF(OR(Model!J290&gt;80,Model!J290&lt;0.02),39.55,Model!J290)</f>
        <v>39.549999999999997</v>
      </c>
      <c r="S284" s="13">
        <f>IF(OR(Model!K290&gt;120,Model!K290&lt;0.02),63.9,Model!K290)</f>
        <v>63.9</v>
      </c>
      <c r="T284" s="13">
        <f>IF(OR(Model!L290&gt;11,Model!L290&lt;0.02),6.4719718,Model!L290)</f>
        <v>6.4719718000000004</v>
      </c>
      <c r="U284" s="13">
        <f t="shared" si="4"/>
        <v>0.94885144831249479</v>
      </c>
      <c r="V284" t="b">
        <f>IF(Model!B290&gt;0,'Calulations '!J284-U284)</f>
        <v>0</v>
      </c>
    </row>
    <row r="285" spans="10:22" x14ac:dyDescent="0.3">
      <c r="J285" s="13">
        <f>IF(OR(Model!B291&gt;7,Model!B291&lt;0.5),3.433,Model!B291)</f>
        <v>3.4329999999999998</v>
      </c>
      <c r="K285" s="13">
        <f>IF(OR(Model!C291&gt;0.4,Model!C291&lt;0.05),0.2550503,Model!C291)</f>
        <v>0.25505030000000001</v>
      </c>
      <c r="L285" s="13">
        <f>IF(OR(Model!D291&gt;5,Model!D291&lt;0.05),2.2251955,Model!D291)</f>
        <v>2.2251954999999999</v>
      </c>
      <c r="M285" s="13">
        <f>IF(OR(Model!E291&gt;3800,Model!E291&lt;0.02),1979.0503,Model!E291)</f>
        <v>1979.0503000000001</v>
      </c>
      <c r="N285" s="13">
        <f>IF(OR(Model!F291&gt;100,Model!F291&lt;0.02),44.390782,Model!F291)</f>
        <v>44.390782000000002</v>
      </c>
      <c r="O285" s="13">
        <f>IF(OR(Model!G291&gt;6,Model!G291&lt;0.02),1.74888827,Model!G291)</f>
        <v>1.7488882699999999</v>
      </c>
      <c r="P285" s="13">
        <f>IF(OR(Model!H291&gt;0.6,Model!H291&lt;0.02),0.3561162,Model!H291)</f>
        <v>0.35611619999999999</v>
      </c>
      <c r="Q285" s="13">
        <f>IF(OR(Model!I291&gt;80,Model!I291&lt;0.02),39.55,Model!I291)</f>
        <v>39.549999999999997</v>
      </c>
      <c r="R285" s="13">
        <f>IF(OR(Model!J291&gt;80,Model!J291&lt;0.02),39.55,Model!J291)</f>
        <v>39.549999999999997</v>
      </c>
      <c r="S285" s="13">
        <f>IF(OR(Model!K291&gt;120,Model!K291&lt;0.02),63.9,Model!K291)</f>
        <v>63.9</v>
      </c>
      <c r="T285" s="13">
        <f>IF(OR(Model!L291&gt;11,Model!L291&lt;0.02),6.4719718,Model!L291)</f>
        <v>6.4719718000000004</v>
      </c>
      <c r="U285" s="13">
        <f t="shared" si="4"/>
        <v>0.94885144831249479</v>
      </c>
      <c r="V285" t="b">
        <f>IF(Model!B291&gt;0,'Calulations '!J285-U285)</f>
        <v>0</v>
      </c>
    </row>
    <row r="286" spans="10:22" x14ac:dyDescent="0.3">
      <c r="J286" s="13">
        <f>IF(OR(Model!B292&gt;7,Model!B292&lt;0.5),3.433,Model!B292)</f>
        <v>3.4329999999999998</v>
      </c>
      <c r="K286" s="13">
        <f>IF(OR(Model!C292&gt;0.4,Model!C292&lt;0.05),0.2550503,Model!C292)</f>
        <v>0.25505030000000001</v>
      </c>
      <c r="L286" s="13">
        <f>IF(OR(Model!D292&gt;5,Model!D292&lt;0.05),2.2251955,Model!D292)</f>
        <v>2.2251954999999999</v>
      </c>
      <c r="M286" s="13">
        <f>IF(OR(Model!E292&gt;3800,Model!E292&lt;0.02),1979.0503,Model!E292)</f>
        <v>1979.0503000000001</v>
      </c>
      <c r="N286" s="13">
        <f>IF(OR(Model!F292&gt;100,Model!F292&lt;0.02),44.390782,Model!F292)</f>
        <v>44.390782000000002</v>
      </c>
      <c r="O286" s="13">
        <f>IF(OR(Model!G292&gt;6,Model!G292&lt;0.02),1.74888827,Model!G292)</f>
        <v>1.7488882699999999</v>
      </c>
      <c r="P286" s="13">
        <f>IF(OR(Model!H292&gt;0.6,Model!H292&lt;0.02),0.3561162,Model!H292)</f>
        <v>0.35611619999999999</v>
      </c>
      <c r="Q286" s="13">
        <f>IF(OR(Model!I292&gt;80,Model!I292&lt;0.02),39.55,Model!I292)</f>
        <v>39.549999999999997</v>
      </c>
      <c r="R286" s="13">
        <f>IF(OR(Model!J292&gt;80,Model!J292&lt;0.02),39.55,Model!J292)</f>
        <v>39.549999999999997</v>
      </c>
      <c r="S286" s="13">
        <f>IF(OR(Model!K292&gt;120,Model!K292&lt;0.02),63.9,Model!K292)</f>
        <v>63.9</v>
      </c>
      <c r="T286" s="13">
        <f>IF(OR(Model!L292&gt;11,Model!L292&lt;0.02),6.4719718,Model!L292)</f>
        <v>6.4719718000000004</v>
      </c>
      <c r="U286" s="13">
        <f t="shared" si="4"/>
        <v>0.94885144831249479</v>
      </c>
      <c r="V286" t="b">
        <f>IF(Model!B292&gt;0,'Calulations '!J286-U286)</f>
        <v>0</v>
      </c>
    </row>
    <row r="287" spans="10:22" x14ac:dyDescent="0.3">
      <c r="J287" s="13">
        <f>IF(OR(Model!B293&gt;7,Model!B293&lt;0.5),3.433,Model!B293)</f>
        <v>3.4329999999999998</v>
      </c>
      <c r="K287" s="13">
        <f>IF(OR(Model!C293&gt;0.4,Model!C293&lt;0.05),0.2550503,Model!C293)</f>
        <v>0.25505030000000001</v>
      </c>
      <c r="L287" s="13">
        <f>IF(OR(Model!D293&gt;5,Model!D293&lt;0.05),2.2251955,Model!D293)</f>
        <v>2.2251954999999999</v>
      </c>
      <c r="M287" s="13">
        <f>IF(OR(Model!E293&gt;3800,Model!E293&lt;0.02),1979.0503,Model!E293)</f>
        <v>1979.0503000000001</v>
      </c>
      <c r="N287" s="13">
        <f>IF(OR(Model!F293&gt;100,Model!F293&lt;0.02),44.390782,Model!F293)</f>
        <v>44.390782000000002</v>
      </c>
      <c r="O287" s="13">
        <f>IF(OR(Model!G293&gt;6,Model!G293&lt;0.02),1.74888827,Model!G293)</f>
        <v>1.7488882699999999</v>
      </c>
      <c r="P287" s="13">
        <f>IF(OR(Model!H293&gt;0.6,Model!H293&lt;0.02),0.3561162,Model!H293)</f>
        <v>0.35611619999999999</v>
      </c>
      <c r="Q287" s="13">
        <f>IF(OR(Model!I293&gt;80,Model!I293&lt;0.02),39.55,Model!I293)</f>
        <v>39.549999999999997</v>
      </c>
      <c r="R287" s="13">
        <f>IF(OR(Model!J293&gt;80,Model!J293&lt;0.02),39.55,Model!J293)</f>
        <v>39.549999999999997</v>
      </c>
      <c r="S287" s="13">
        <f>IF(OR(Model!K293&gt;120,Model!K293&lt;0.02),63.9,Model!K293)</f>
        <v>63.9</v>
      </c>
      <c r="T287" s="13">
        <f>IF(OR(Model!L293&gt;11,Model!L293&lt;0.02),6.4719718,Model!L293)</f>
        <v>6.4719718000000004</v>
      </c>
      <c r="U287" s="13">
        <f t="shared" si="4"/>
        <v>0.94885144831249479</v>
      </c>
      <c r="V287" t="b">
        <f>IF(Model!B293&gt;0,'Calulations '!J287-U287)</f>
        <v>0</v>
      </c>
    </row>
    <row r="288" spans="10:22" x14ac:dyDescent="0.3">
      <c r="J288" s="13">
        <f>IF(OR(Model!B294&gt;7,Model!B294&lt;0.5),3.433,Model!B294)</f>
        <v>3.4329999999999998</v>
      </c>
      <c r="K288" s="13">
        <f>IF(OR(Model!C294&gt;0.4,Model!C294&lt;0.05),0.2550503,Model!C294)</f>
        <v>0.25505030000000001</v>
      </c>
      <c r="L288" s="13">
        <f>IF(OR(Model!D294&gt;5,Model!D294&lt;0.05),2.2251955,Model!D294)</f>
        <v>2.2251954999999999</v>
      </c>
      <c r="M288" s="13">
        <f>IF(OR(Model!E294&gt;3800,Model!E294&lt;0.02),1979.0503,Model!E294)</f>
        <v>1979.0503000000001</v>
      </c>
      <c r="N288" s="13">
        <f>IF(OR(Model!F294&gt;100,Model!F294&lt;0.02),44.390782,Model!F294)</f>
        <v>44.390782000000002</v>
      </c>
      <c r="O288" s="13">
        <f>IF(OR(Model!G294&gt;6,Model!G294&lt;0.02),1.74888827,Model!G294)</f>
        <v>1.7488882699999999</v>
      </c>
      <c r="P288" s="13">
        <f>IF(OR(Model!H294&gt;0.6,Model!H294&lt;0.02),0.3561162,Model!H294)</f>
        <v>0.35611619999999999</v>
      </c>
      <c r="Q288" s="13">
        <f>IF(OR(Model!I294&gt;80,Model!I294&lt;0.02),39.55,Model!I294)</f>
        <v>39.549999999999997</v>
      </c>
      <c r="R288" s="13">
        <f>IF(OR(Model!J294&gt;80,Model!J294&lt;0.02),39.55,Model!J294)</f>
        <v>39.549999999999997</v>
      </c>
      <c r="S288" s="13">
        <f>IF(OR(Model!K294&gt;120,Model!K294&lt;0.02),63.9,Model!K294)</f>
        <v>63.9</v>
      </c>
      <c r="T288" s="13">
        <f>IF(OR(Model!L294&gt;11,Model!L294&lt;0.02),6.4719718,Model!L294)</f>
        <v>6.4719718000000004</v>
      </c>
      <c r="U288" s="13">
        <f t="shared" si="4"/>
        <v>0.94885144831249479</v>
      </c>
      <c r="V288" t="b">
        <f>IF(Model!B294&gt;0,'Calulations '!J288-U288)</f>
        <v>0</v>
      </c>
    </row>
    <row r="289" spans="10:22" x14ac:dyDescent="0.3">
      <c r="J289" s="13">
        <f>IF(OR(Model!B295&gt;7,Model!B295&lt;0.5),3.433,Model!B295)</f>
        <v>3.4329999999999998</v>
      </c>
      <c r="K289" s="13">
        <f>IF(OR(Model!C295&gt;0.4,Model!C295&lt;0.05),0.2550503,Model!C295)</f>
        <v>0.25505030000000001</v>
      </c>
      <c r="L289" s="13">
        <f>IF(OR(Model!D295&gt;5,Model!D295&lt;0.05),2.2251955,Model!D295)</f>
        <v>2.2251954999999999</v>
      </c>
      <c r="M289" s="13">
        <f>IF(OR(Model!E295&gt;3800,Model!E295&lt;0.02),1979.0503,Model!E295)</f>
        <v>1979.0503000000001</v>
      </c>
      <c r="N289" s="13">
        <f>IF(OR(Model!F295&gt;100,Model!F295&lt;0.02),44.390782,Model!F295)</f>
        <v>44.390782000000002</v>
      </c>
      <c r="O289" s="13">
        <f>IF(OR(Model!G295&gt;6,Model!G295&lt;0.02),1.74888827,Model!G295)</f>
        <v>1.7488882699999999</v>
      </c>
      <c r="P289" s="13">
        <f>IF(OR(Model!H295&gt;0.6,Model!H295&lt;0.02),0.3561162,Model!H295)</f>
        <v>0.35611619999999999</v>
      </c>
      <c r="Q289" s="13">
        <f>IF(OR(Model!I295&gt;80,Model!I295&lt;0.02),39.55,Model!I295)</f>
        <v>39.549999999999997</v>
      </c>
      <c r="R289" s="13">
        <f>IF(OR(Model!J295&gt;80,Model!J295&lt;0.02),39.55,Model!J295)</f>
        <v>39.549999999999997</v>
      </c>
      <c r="S289" s="13">
        <f>IF(OR(Model!K295&gt;120,Model!K295&lt;0.02),63.9,Model!K295)</f>
        <v>63.9</v>
      </c>
      <c r="T289" s="13">
        <f>IF(OR(Model!L295&gt;11,Model!L295&lt;0.02),6.4719718,Model!L295)</f>
        <v>6.4719718000000004</v>
      </c>
      <c r="U289" s="13">
        <f t="shared" si="4"/>
        <v>0.94885144831249479</v>
      </c>
      <c r="V289" t="b">
        <f>IF(Model!B295&gt;0,'Calulations '!J289-U289)</f>
        <v>0</v>
      </c>
    </row>
    <row r="290" spans="10:22" x14ac:dyDescent="0.3">
      <c r="J290" s="13">
        <f>IF(OR(Model!B296&gt;7,Model!B296&lt;0.5),3.433,Model!B296)</f>
        <v>3.4329999999999998</v>
      </c>
      <c r="K290" s="13">
        <f>IF(OR(Model!C296&gt;0.4,Model!C296&lt;0.05),0.2550503,Model!C296)</f>
        <v>0.25505030000000001</v>
      </c>
      <c r="L290" s="13">
        <f>IF(OR(Model!D296&gt;5,Model!D296&lt;0.05),2.2251955,Model!D296)</f>
        <v>2.2251954999999999</v>
      </c>
      <c r="M290" s="13">
        <f>IF(OR(Model!E296&gt;3800,Model!E296&lt;0.02),1979.0503,Model!E296)</f>
        <v>1979.0503000000001</v>
      </c>
      <c r="N290" s="13">
        <f>IF(OR(Model!F296&gt;100,Model!F296&lt;0.02),44.390782,Model!F296)</f>
        <v>44.390782000000002</v>
      </c>
      <c r="O290" s="13">
        <f>IF(OR(Model!G296&gt;6,Model!G296&lt;0.02),1.74888827,Model!G296)</f>
        <v>1.7488882699999999</v>
      </c>
      <c r="P290" s="13">
        <f>IF(OR(Model!H296&gt;0.6,Model!H296&lt;0.02),0.3561162,Model!H296)</f>
        <v>0.35611619999999999</v>
      </c>
      <c r="Q290" s="13">
        <f>IF(OR(Model!I296&gt;80,Model!I296&lt;0.02),39.55,Model!I296)</f>
        <v>39.549999999999997</v>
      </c>
      <c r="R290" s="13">
        <f>IF(OR(Model!J296&gt;80,Model!J296&lt;0.02),39.55,Model!J296)</f>
        <v>39.549999999999997</v>
      </c>
      <c r="S290" s="13">
        <f>IF(OR(Model!K296&gt;120,Model!K296&lt;0.02),63.9,Model!K296)</f>
        <v>63.9</v>
      </c>
      <c r="T290" s="13">
        <f>IF(OR(Model!L296&gt;11,Model!L296&lt;0.02),6.4719718,Model!L296)</f>
        <v>6.4719718000000004</v>
      </c>
      <c r="U290" s="13">
        <f t="shared" si="4"/>
        <v>0.94885144831249479</v>
      </c>
      <c r="V290" t="b">
        <f>IF(Model!B296&gt;0,'Calulations '!J290-U290)</f>
        <v>0</v>
      </c>
    </row>
    <row r="291" spans="10:22" x14ac:dyDescent="0.3">
      <c r="J291" s="13">
        <f>IF(OR(Model!B297&gt;7,Model!B297&lt;0.5),3.433,Model!B297)</f>
        <v>3.4329999999999998</v>
      </c>
      <c r="K291" s="13">
        <f>IF(OR(Model!C297&gt;0.4,Model!C297&lt;0.05),0.2550503,Model!C297)</f>
        <v>0.25505030000000001</v>
      </c>
      <c r="L291" s="13">
        <f>IF(OR(Model!D297&gt;5,Model!D297&lt;0.05),2.2251955,Model!D297)</f>
        <v>2.2251954999999999</v>
      </c>
      <c r="M291" s="13">
        <f>IF(OR(Model!E297&gt;3800,Model!E297&lt;0.02),1979.0503,Model!E297)</f>
        <v>1979.0503000000001</v>
      </c>
      <c r="N291" s="13">
        <f>IF(OR(Model!F297&gt;100,Model!F297&lt;0.02),44.390782,Model!F297)</f>
        <v>44.390782000000002</v>
      </c>
      <c r="O291" s="13">
        <f>IF(OR(Model!G297&gt;6,Model!G297&lt;0.02),1.74888827,Model!G297)</f>
        <v>1.7488882699999999</v>
      </c>
      <c r="P291" s="13">
        <f>IF(OR(Model!H297&gt;0.6,Model!H297&lt;0.02),0.3561162,Model!H297)</f>
        <v>0.35611619999999999</v>
      </c>
      <c r="Q291" s="13">
        <f>IF(OR(Model!I297&gt;80,Model!I297&lt;0.02),39.55,Model!I297)</f>
        <v>39.549999999999997</v>
      </c>
      <c r="R291" s="13">
        <f>IF(OR(Model!J297&gt;80,Model!J297&lt;0.02),39.55,Model!J297)</f>
        <v>39.549999999999997</v>
      </c>
      <c r="S291" s="13">
        <f>IF(OR(Model!K297&gt;120,Model!K297&lt;0.02),63.9,Model!K297)</f>
        <v>63.9</v>
      </c>
      <c r="T291" s="13">
        <f>IF(OR(Model!L297&gt;11,Model!L297&lt;0.02),6.4719718,Model!L297)</f>
        <v>6.4719718000000004</v>
      </c>
      <c r="U291" s="13">
        <f t="shared" si="4"/>
        <v>0.94885144831249479</v>
      </c>
      <c r="V291" t="b">
        <f>IF(Model!B297&gt;0,'Calulations '!J291-U291)</f>
        <v>0</v>
      </c>
    </row>
    <row r="292" spans="10:22" x14ac:dyDescent="0.3">
      <c r="J292" s="13">
        <f>IF(OR(Model!B298&gt;7,Model!B298&lt;0.5),3.433,Model!B298)</f>
        <v>3.4329999999999998</v>
      </c>
      <c r="K292" s="13">
        <f>IF(OR(Model!C298&gt;0.4,Model!C298&lt;0.05),0.2550503,Model!C298)</f>
        <v>0.25505030000000001</v>
      </c>
      <c r="L292" s="13">
        <f>IF(OR(Model!D298&gt;5,Model!D298&lt;0.05),2.2251955,Model!D298)</f>
        <v>2.2251954999999999</v>
      </c>
      <c r="M292" s="13">
        <f>IF(OR(Model!E298&gt;3800,Model!E298&lt;0.02),1979.0503,Model!E298)</f>
        <v>1979.0503000000001</v>
      </c>
      <c r="N292" s="13">
        <f>IF(OR(Model!F298&gt;100,Model!F298&lt;0.02),44.390782,Model!F298)</f>
        <v>44.390782000000002</v>
      </c>
      <c r="O292" s="13">
        <f>IF(OR(Model!G298&gt;6,Model!G298&lt;0.02),1.74888827,Model!G298)</f>
        <v>1.7488882699999999</v>
      </c>
      <c r="P292" s="13">
        <f>IF(OR(Model!H298&gt;0.6,Model!H298&lt;0.02),0.3561162,Model!H298)</f>
        <v>0.35611619999999999</v>
      </c>
      <c r="Q292" s="13">
        <f>IF(OR(Model!I298&gt;80,Model!I298&lt;0.02),39.55,Model!I298)</f>
        <v>39.549999999999997</v>
      </c>
      <c r="R292" s="13">
        <f>IF(OR(Model!J298&gt;80,Model!J298&lt;0.02),39.55,Model!J298)</f>
        <v>39.549999999999997</v>
      </c>
      <c r="S292" s="13">
        <f>IF(OR(Model!K298&gt;120,Model!K298&lt;0.02),63.9,Model!K298)</f>
        <v>63.9</v>
      </c>
      <c r="T292" s="13">
        <f>IF(OR(Model!L298&gt;11,Model!L298&lt;0.02),6.4719718,Model!L298)</f>
        <v>6.4719718000000004</v>
      </c>
      <c r="U292" s="13">
        <f t="shared" si="4"/>
        <v>0.94885144831249479</v>
      </c>
      <c r="V292" t="b">
        <f>IF(Model!B298&gt;0,'Calulations '!J292-U292)</f>
        <v>0</v>
      </c>
    </row>
    <row r="293" spans="10:22" x14ac:dyDescent="0.3">
      <c r="J293" s="13">
        <f>IF(OR(Model!B299&gt;7,Model!B299&lt;0.5),3.433,Model!B299)</f>
        <v>3.4329999999999998</v>
      </c>
      <c r="K293" s="13">
        <f>IF(OR(Model!C299&gt;0.4,Model!C299&lt;0.05),0.2550503,Model!C299)</f>
        <v>0.25505030000000001</v>
      </c>
      <c r="L293" s="13">
        <f>IF(OR(Model!D299&gt;5,Model!D299&lt;0.05),2.2251955,Model!D299)</f>
        <v>2.2251954999999999</v>
      </c>
      <c r="M293" s="13">
        <f>IF(OR(Model!E299&gt;3800,Model!E299&lt;0.02),1979.0503,Model!E299)</f>
        <v>1979.0503000000001</v>
      </c>
      <c r="N293" s="13">
        <f>IF(OR(Model!F299&gt;100,Model!F299&lt;0.02),44.390782,Model!F299)</f>
        <v>44.390782000000002</v>
      </c>
      <c r="O293" s="13">
        <f>IF(OR(Model!G299&gt;6,Model!G299&lt;0.02),1.74888827,Model!G299)</f>
        <v>1.7488882699999999</v>
      </c>
      <c r="P293" s="13">
        <f>IF(OR(Model!H299&gt;0.6,Model!H299&lt;0.02),0.3561162,Model!H299)</f>
        <v>0.35611619999999999</v>
      </c>
      <c r="Q293" s="13">
        <f>IF(OR(Model!I299&gt;80,Model!I299&lt;0.02),39.55,Model!I299)</f>
        <v>39.549999999999997</v>
      </c>
      <c r="R293" s="13">
        <f>IF(OR(Model!J299&gt;80,Model!J299&lt;0.02),39.55,Model!J299)</f>
        <v>39.549999999999997</v>
      </c>
      <c r="S293" s="13">
        <f>IF(OR(Model!K299&gt;120,Model!K299&lt;0.02),63.9,Model!K299)</f>
        <v>63.9</v>
      </c>
      <c r="T293" s="13">
        <f>IF(OR(Model!L299&gt;11,Model!L299&lt;0.02),6.4719718,Model!L299)</f>
        <v>6.4719718000000004</v>
      </c>
      <c r="U293" s="13">
        <f t="shared" si="4"/>
        <v>0.94885144831249479</v>
      </c>
      <c r="V293" t="b">
        <f>IF(Model!B299&gt;0,'Calulations '!J293-U293)</f>
        <v>0</v>
      </c>
    </row>
    <row r="294" spans="10:22" x14ac:dyDescent="0.3">
      <c r="J294" s="13">
        <f>IF(OR(Model!B300&gt;7,Model!B300&lt;0.5),3.433,Model!B300)</f>
        <v>3.4329999999999998</v>
      </c>
      <c r="K294" s="13">
        <f>IF(OR(Model!C300&gt;0.4,Model!C300&lt;0.05),0.2550503,Model!C300)</f>
        <v>0.25505030000000001</v>
      </c>
      <c r="L294" s="13">
        <f>IF(OR(Model!D300&gt;5,Model!D300&lt;0.05),2.2251955,Model!D300)</f>
        <v>2.2251954999999999</v>
      </c>
      <c r="M294" s="13">
        <f>IF(OR(Model!E300&gt;3800,Model!E300&lt;0.02),1979.0503,Model!E300)</f>
        <v>1979.0503000000001</v>
      </c>
      <c r="N294" s="13">
        <f>IF(OR(Model!F300&gt;100,Model!F300&lt;0.02),44.390782,Model!F300)</f>
        <v>44.390782000000002</v>
      </c>
      <c r="O294" s="13">
        <f>IF(OR(Model!G300&gt;6,Model!G300&lt;0.02),1.74888827,Model!G300)</f>
        <v>1.7488882699999999</v>
      </c>
      <c r="P294" s="13">
        <f>IF(OR(Model!H300&gt;0.6,Model!H300&lt;0.02),0.3561162,Model!H300)</f>
        <v>0.35611619999999999</v>
      </c>
      <c r="Q294" s="13">
        <f>IF(OR(Model!I300&gt;80,Model!I300&lt;0.02),39.55,Model!I300)</f>
        <v>39.549999999999997</v>
      </c>
      <c r="R294" s="13">
        <f>IF(OR(Model!J300&gt;80,Model!J300&lt;0.02),39.55,Model!J300)</f>
        <v>39.549999999999997</v>
      </c>
      <c r="S294" s="13">
        <f>IF(OR(Model!K300&gt;120,Model!K300&lt;0.02),63.9,Model!K300)</f>
        <v>63.9</v>
      </c>
      <c r="T294" s="13">
        <f>IF(OR(Model!L300&gt;11,Model!L300&lt;0.02),6.4719718,Model!L300)</f>
        <v>6.4719718000000004</v>
      </c>
      <c r="U294" s="13">
        <f t="shared" si="4"/>
        <v>0.94885144831249479</v>
      </c>
      <c r="V294" t="b">
        <f>IF(Model!B300&gt;0,'Calulations '!J294-U294)</f>
        <v>0</v>
      </c>
    </row>
    <row r="295" spans="10:22" x14ac:dyDescent="0.3">
      <c r="J295" s="13">
        <f>IF(OR(Model!B301&gt;7,Model!B301&lt;0.5),3.433,Model!B301)</f>
        <v>3.4329999999999998</v>
      </c>
      <c r="K295" s="13">
        <f>IF(OR(Model!C301&gt;0.4,Model!C301&lt;0.05),0.2550503,Model!C301)</f>
        <v>0.25505030000000001</v>
      </c>
      <c r="L295" s="13">
        <f>IF(OR(Model!D301&gt;5,Model!D301&lt;0.05),2.2251955,Model!D301)</f>
        <v>2.2251954999999999</v>
      </c>
      <c r="M295" s="13">
        <f>IF(OR(Model!E301&gt;3800,Model!E301&lt;0.02),1979.0503,Model!E301)</f>
        <v>1979.0503000000001</v>
      </c>
      <c r="N295" s="13">
        <f>IF(OR(Model!F301&gt;100,Model!F301&lt;0.02),44.390782,Model!F301)</f>
        <v>44.390782000000002</v>
      </c>
      <c r="O295" s="13">
        <f>IF(OR(Model!G301&gt;6,Model!G301&lt;0.02),1.74888827,Model!G301)</f>
        <v>1.7488882699999999</v>
      </c>
      <c r="P295" s="13">
        <f>IF(OR(Model!H301&gt;0.6,Model!H301&lt;0.02),0.3561162,Model!H301)</f>
        <v>0.35611619999999999</v>
      </c>
      <c r="Q295" s="13">
        <f>IF(OR(Model!I301&gt;80,Model!I301&lt;0.02),39.55,Model!I301)</f>
        <v>39.549999999999997</v>
      </c>
      <c r="R295" s="13">
        <f>IF(OR(Model!J301&gt;80,Model!J301&lt;0.02),39.55,Model!J301)</f>
        <v>39.549999999999997</v>
      </c>
      <c r="S295" s="13">
        <f>IF(OR(Model!K301&gt;120,Model!K301&lt;0.02),63.9,Model!K301)</f>
        <v>63.9</v>
      </c>
      <c r="T295" s="13">
        <f>IF(OR(Model!L301&gt;11,Model!L301&lt;0.02),6.4719718,Model!L301)</f>
        <v>6.4719718000000004</v>
      </c>
      <c r="U295" s="13">
        <f t="shared" si="4"/>
        <v>0.94885144831249479</v>
      </c>
      <c r="V295" t="b">
        <f>IF(Model!B301&gt;0,'Calulations '!J295-U295)</f>
        <v>0</v>
      </c>
    </row>
    <row r="296" spans="10:22" x14ac:dyDescent="0.3">
      <c r="J296" s="13">
        <f>IF(OR(Model!B302&gt;7,Model!B302&lt;0.5),3.433,Model!B302)</f>
        <v>3.4329999999999998</v>
      </c>
      <c r="K296" s="13">
        <f>IF(OR(Model!C302&gt;0.4,Model!C302&lt;0.05),0.2550503,Model!C302)</f>
        <v>0.25505030000000001</v>
      </c>
      <c r="L296" s="13">
        <f>IF(OR(Model!D302&gt;5,Model!D302&lt;0.05),2.2251955,Model!D302)</f>
        <v>2.2251954999999999</v>
      </c>
      <c r="M296" s="13">
        <f>IF(OR(Model!E302&gt;3800,Model!E302&lt;0.02),1979.0503,Model!E302)</f>
        <v>1979.0503000000001</v>
      </c>
      <c r="N296" s="13">
        <f>IF(OR(Model!F302&gt;100,Model!F302&lt;0.02),44.390782,Model!F302)</f>
        <v>44.390782000000002</v>
      </c>
      <c r="O296" s="13">
        <f>IF(OR(Model!G302&gt;6,Model!G302&lt;0.02),1.74888827,Model!G302)</f>
        <v>1.7488882699999999</v>
      </c>
      <c r="P296" s="13">
        <f>IF(OR(Model!H302&gt;0.6,Model!H302&lt;0.02),0.3561162,Model!H302)</f>
        <v>0.35611619999999999</v>
      </c>
      <c r="Q296" s="13">
        <f>IF(OR(Model!I302&gt;80,Model!I302&lt;0.02),39.55,Model!I302)</f>
        <v>39.549999999999997</v>
      </c>
      <c r="R296" s="13">
        <f>IF(OR(Model!J302&gt;80,Model!J302&lt;0.02),39.55,Model!J302)</f>
        <v>39.549999999999997</v>
      </c>
      <c r="S296" s="13">
        <f>IF(OR(Model!K302&gt;120,Model!K302&lt;0.02),63.9,Model!K302)</f>
        <v>63.9</v>
      </c>
      <c r="T296" s="13">
        <f>IF(OR(Model!L302&gt;11,Model!L302&lt;0.02),6.4719718,Model!L302)</f>
        <v>6.4719718000000004</v>
      </c>
      <c r="U296" s="13">
        <f t="shared" si="4"/>
        <v>0.94885144831249479</v>
      </c>
      <c r="V296" t="b">
        <f>IF(Model!B302&gt;0,'Calulations '!J296-U296)</f>
        <v>0</v>
      </c>
    </row>
    <row r="297" spans="10:22" x14ac:dyDescent="0.3">
      <c r="J297" s="13">
        <f>IF(OR(Model!B303&gt;7,Model!B303&lt;0.5),3.433,Model!B303)</f>
        <v>3.4329999999999998</v>
      </c>
      <c r="K297" s="13">
        <f>IF(OR(Model!C303&gt;0.4,Model!C303&lt;0.05),0.2550503,Model!C303)</f>
        <v>0.25505030000000001</v>
      </c>
      <c r="L297" s="13">
        <f>IF(OR(Model!D303&gt;5,Model!D303&lt;0.05),2.2251955,Model!D303)</f>
        <v>2.2251954999999999</v>
      </c>
      <c r="M297" s="13">
        <f>IF(OR(Model!E303&gt;3800,Model!E303&lt;0.02),1979.0503,Model!E303)</f>
        <v>1979.0503000000001</v>
      </c>
      <c r="N297" s="13">
        <f>IF(OR(Model!F303&gt;100,Model!F303&lt;0.02),44.390782,Model!F303)</f>
        <v>44.390782000000002</v>
      </c>
      <c r="O297" s="13">
        <f>IF(OR(Model!G303&gt;6,Model!G303&lt;0.02),1.74888827,Model!G303)</f>
        <v>1.7488882699999999</v>
      </c>
      <c r="P297" s="13">
        <f>IF(OR(Model!H303&gt;0.6,Model!H303&lt;0.02),0.3561162,Model!H303)</f>
        <v>0.35611619999999999</v>
      </c>
      <c r="Q297" s="13">
        <f>IF(OR(Model!I303&gt;80,Model!I303&lt;0.02),39.55,Model!I303)</f>
        <v>39.549999999999997</v>
      </c>
      <c r="R297" s="13">
        <f>IF(OR(Model!J303&gt;80,Model!J303&lt;0.02),39.55,Model!J303)</f>
        <v>39.549999999999997</v>
      </c>
      <c r="S297" s="13">
        <f>IF(OR(Model!K303&gt;120,Model!K303&lt;0.02),63.9,Model!K303)</f>
        <v>63.9</v>
      </c>
      <c r="T297" s="13">
        <f>IF(OR(Model!L303&gt;11,Model!L303&lt;0.02),6.4719718,Model!L303)</f>
        <v>6.4719718000000004</v>
      </c>
      <c r="U297" s="13">
        <f t="shared" si="4"/>
        <v>0.94885144831249479</v>
      </c>
      <c r="V297" t="b">
        <f>IF(Model!B303&gt;0,'Calulations '!J297-U297)</f>
        <v>0</v>
      </c>
    </row>
    <row r="298" spans="10:22" x14ac:dyDescent="0.3">
      <c r="J298" s="13">
        <f>IF(OR(Model!B304&gt;7,Model!B304&lt;0.5),3.433,Model!B304)</f>
        <v>3.4329999999999998</v>
      </c>
      <c r="K298" s="13">
        <f>IF(OR(Model!C304&gt;0.4,Model!C304&lt;0.05),0.2550503,Model!C304)</f>
        <v>0.25505030000000001</v>
      </c>
      <c r="L298" s="13">
        <f>IF(OR(Model!D304&gt;5,Model!D304&lt;0.05),2.2251955,Model!D304)</f>
        <v>2.2251954999999999</v>
      </c>
      <c r="M298" s="13">
        <f>IF(OR(Model!E304&gt;3800,Model!E304&lt;0.02),1979.0503,Model!E304)</f>
        <v>1979.0503000000001</v>
      </c>
      <c r="N298" s="13">
        <f>IF(OR(Model!F304&gt;100,Model!F304&lt;0.02),44.390782,Model!F304)</f>
        <v>44.390782000000002</v>
      </c>
      <c r="O298" s="13">
        <f>IF(OR(Model!G304&gt;6,Model!G304&lt;0.02),1.74888827,Model!G304)</f>
        <v>1.7488882699999999</v>
      </c>
      <c r="P298" s="13">
        <f>IF(OR(Model!H304&gt;0.6,Model!H304&lt;0.02),0.3561162,Model!H304)</f>
        <v>0.35611619999999999</v>
      </c>
      <c r="Q298" s="13">
        <f>IF(OR(Model!I304&gt;80,Model!I304&lt;0.02),39.55,Model!I304)</f>
        <v>39.549999999999997</v>
      </c>
      <c r="R298" s="13">
        <f>IF(OR(Model!J304&gt;80,Model!J304&lt;0.02),39.55,Model!J304)</f>
        <v>39.549999999999997</v>
      </c>
      <c r="S298" s="13">
        <f>IF(OR(Model!K304&gt;120,Model!K304&lt;0.02),63.9,Model!K304)</f>
        <v>63.9</v>
      </c>
      <c r="T298" s="13">
        <f>IF(OR(Model!L304&gt;11,Model!L304&lt;0.02),6.4719718,Model!L304)</f>
        <v>6.4719718000000004</v>
      </c>
      <c r="U298" s="13">
        <f t="shared" si="4"/>
        <v>0.94885144831249479</v>
      </c>
      <c r="V298" t="b">
        <f>IF(Model!B304&gt;0,'Calulations '!J298-U298)</f>
        <v>0</v>
      </c>
    </row>
    <row r="299" spans="10:22" x14ac:dyDescent="0.3">
      <c r="J299" s="13">
        <f>IF(OR(Model!B305&gt;7,Model!B305&lt;0.5),3.433,Model!B305)</f>
        <v>3.4329999999999998</v>
      </c>
      <c r="K299" s="13">
        <f>IF(OR(Model!C305&gt;0.4,Model!C305&lt;0.05),0.2550503,Model!C305)</f>
        <v>0.25505030000000001</v>
      </c>
      <c r="L299" s="13">
        <f>IF(OR(Model!D305&gt;5,Model!D305&lt;0.05),2.2251955,Model!D305)</f>
        <v>2.2251954999999999</v>
      </c>
      <c r="M299" s="13">
        <f>IF(OR(Model!E305&gt;3800,Model!E305&lt;0.02),1979.0503,Model!E305)</f>
        <v>1979.0503000000001</v>
      </c>
      <c r="N299" s="13">
        <f>IF(OR(Model!F305&gt;100,Model!F305&lt;0.02),44.390782,Model!F305)</f>
        <v>44.390782000000002</v>
      </c>
      <c r="O299" s="13">
        <f>IF(OR(Model!G305&gt;6,Model!G305&lt;0.02),1.74888827,Model!G305)</f>
        <v>1.7488882699999999</v>
      </c>
      <c r="P299" s="13">
        <f>IF(OR(Model!H305&gt;0.6,Model!H305&lt;0.02),0.3561162,Model!H305)</f>
        <v>0.35611619999999999</v>
      </c>
      <c r="Q299" s="13">
        <f>IF(OR(Model!I305&gt;80,Model!I305&lt;0.02),39.55,Model!I305)</f>
        <v>39.549999999999997</v>
      </c>
      <c r="R299" s="13">
        <f>IF(OR(Model!J305&gt;80,Model!J305&lt;0.02),39.55,Model!J305)</f>
        <v>39.549999999999997</v>
      </c>
      <c r="S299" s="13">
        <f>IF(OR(Model!K305&gt;120,Model!K305&lt;0.02),63.9,Model!K305)</f>
        <v>63.9</v>
      </c>
      <c r="T299" s="13">
        <f>IF(OR(Model!L305&gt;11,Model!L305&lt;0.02),6.4719718,Model!L305)</f>
        <v>6.4719718000000004</v>
      </c>
      <c r="U299" s="13">
        <f t="shared" si="4"/>
        <v>0.94885144831249479</v>
      </c>
      <c r="V299" t="b">
        <f>IF(Model!B305&gt;0,'Calulations '!J299-U299)</f>
        <v>0</v>
      </c>
    </row>
    <row r="300" spans="10:22" x14ac:dyDescent="0.3">
      <c r="J300" s="13">
        <f>IF(OR(Model!B306&gt;7,Model!B306&lt;0.5),3.433,Model!B306)</f>
        <v>3.4329999999999998</v>
      </c>
      <c r="K300" s="13">
        <f>IF(OR(Model!C306&gt;0.4,Model!C306&lt;0.05),0.2550503,Model!C306)</f>
        <v>0.25505030000000001</v>
      </c>
      <c r="L300" s="13">
        <f>IF(OR(Model!D306&gt;5,Model!D306&lt;0.05),2.2251955,Model!D306)</f>
        <v>2.2251954999999999</v>
      </c>
      <c r="M300" s="13">
        <f>IF(OR(Model!E306&gt;3800,Model!E306&lt;0.02),1979.0503,Model!E306)</f>
        <v>1979.0503000000001</v>
      </c>
      <c r="N300" s="13">
        <f>IF(OR(Model!F306&gt;100,Model!F306&lt;0.02),44.390782,Model!F306)</f>
        <v>44.390782000000002</v>
      </c>
      <c r="O300" s="13">
        <f>IF(OR(Model!G306&gt;6,Model!G306&lt;0.02),1.74888827,Model!G306)</f>
        <v>1.7488882699999999</v>
      </c>
      <c r="P300" s="13">
        <f>IF(OR(Model!H306&gt;0.6,Model!H306&lt;0.02),0.3561162,Model!H306)</f>
        <v>0.35611619999999999</v>
      </c>
      <c r="Q300" s="13">
        <f>IF(OR(Model!I306&gt;80,Model!I306&lt;0.02),39.55,Model!I306)</f>
        <v>39.549999999999997</v>
      </c>
      <c r="R300" s="13">
        <f>IF(OR(Model!J306&gt;80,Model!J306&lt;0.02),39.55,Model!J306)</f>
        <v>39.549999999999997</v>
      </c>
      <c r="S300" s="13">
        <f>IF(OR(Model!K306&gt;120,Model!K306&lt;0.02),63.9,Model!K306)</f>
        <v>63.9</v>
      </c>
      <c r="T300" s="13">
        <f>IF(OR(Model!L306&gt;11,Model!L306&lt;0.02),6.4719718,Model!L306)</f>
        <v>6.4719718000000004</v>
      </c>
      <c r="U300" s="13">
        <f t="shared" si="4"/>
        <v>0.94885144831249479</v>
      </c>
      <c r="V300" t="b">
        <f>IF(Model!B306&gt;0,'Calulations '!J300-U300)</f>
        <v>0</v>
      </c>
    </row>
    <row r="301" spans="10:22" x14ac:dyDescent="0.3">
      <c r="J301" s="13">
        <f>IF(OR(Model!B307&gt;7,Model!B307&lt;0.5),3.433,Model!B307)</f>
        <v>3.4329999999999998</v>
      </c>
      <c r="K301" s="13">
        <f>IF(OR(Model!C307&gt;0.4,Model!C307&lt;0.05),0.2550503,Model!C307)</f>
        <v>0.25505030000000001</v>
      </c>
      <c r="L301" s="13">
        <f>IF(OR(Model!D307&gt;5,Model!D307&lt;0.05),2.2251955,Model!D307)</f>
        <v>2.2251954999999999</v>
      </c>
      <c r="M301" s="13">
        <f>IF(OR(Model!E307&gt;3800,Model!E307&lt;0.02),1979.0503,Model!E307)</f>
        <v>1979.0503000000001</v>
      </c>
      <c r="N301" s="13">
        <f>IF(OR(Model!F307&gt;100,Model!F307&lt;0.02),44.390782,Model!F307)</f>
        <v>44.390782000000002</v>
      </c>
      <c r="O301" s="13">
        <f>IF(OR(Model!G307&gt;6,Model!G307&lt;0.02),1.74888827,Model!G307)</f>
        <v>1.7488882699999999</v>
      </c>
      <c r="P301" s="13">
        <f>IF(OR(Model!H307&gt;0.6,Model!H307&lt;0.02),0.3561162,Model!H307)</f>
        <v>0.35611619999999999</v>
      </c>
      <c r="Q301" s="13">
        <f>IF(OR(Model!I307&gt;80,Model!I307&lt;0.02),39.55,Model!I307)</f>
        <v>39.549999999999997</v>
      </c>
      <c r="R301" s="13">
        <f>IF(OR(Model!J307&gt;80,Model!J307&lt;0.02),39.55,Model!J307)</f>
        <v>39.549999999999997</v>
      </c>
      <c r="S301" s="13">
        <f>IF(OR(Model!K307&gt;120,Model!K307&lt;0.02),63.9,Model!K307)</f>
        <v>63.9</v>
      </c>
      <c r="T301" s="13">
        <f>IF(OR(Model!L307&gt;11,Model!L307&lt;0.02),6.4719718,Model!L307)</f>
        <v>6.4719718000000004</v>
      </c>
      <c r="U301" s="13">
        <f t="shared" si="4"/>
        <v>0.94885144831249479</v>
      </c>
      <c r="V301" t="b">
        <f>IF(Model!B307&gt;0,'Calulations '!J301-U301)</f>
        <v>0</v>
      </c>
    </row>
    <row r="302" spans="10:22" x14ac:dyDescent="0.3">
      <c r="J302" s="13">
        <f>IF(OR(Model!B308&gt;7,Model!B308&lt;0.5),3.433,Model!B308)</f>
        <v>3.4329999999999998</v>
      </c>
      <c r="K302" s="13">
        <f>IF(OR(Model!C308&gt;0.4,Model!C308&lt;0.05),0.2550503,Model!C308)</f>
        <v>0.25505030000000001</v>
      </c>
      <c r="L302" s="13">
        <f>IF(OR(Model!D308&gt;5,Model!D308&lt;0.05),2.2251955,Model!D308)</f>
        <v>2.2251954999999999</v>
      </c>
      <c r="M302" s="13">
        <f>IF(OR(Model!E308&gt;3800,Model!E308&lt;0.02),1979.0503,Model!E308)</f>
        <v>1979.0503000000001</v>
      </c>
      <c r="N302" s="13">
        <f>IF(OR(Model!F308&gt;100,Model!F308&lt;0.02),44.390782,Model!F308)</f>
        <v>44.390782000000002</v>
      </c>
      <c r="O302" s="13">
        <f>IF(OR(Model!G308&gt;6,Model!G308&lt;0.02),1.74888827,Model!G308)</f>
        <v>1.7488882699999999</v>
      </c>
      <c r="P302" s="13">
        <f>IF(OR(Model!H308&gt;0.6,Model!H308&lt;0.02),0.3561162,Model!H308)</f>
        <v>0.35611619999999999</v>
      </c>
      <c r="Q302" s="13">
        <f>IF(OR(Model!I308&gt;80,Model!I308&lt;0.02),39.55,Model!I308)</f>
        <v>39.549999999999997</v>
      </c>
      <c r="R302" s="13">
        <f>IF(OR(Model!J308&gt;80,Model!J308&lt;0.02),39.55,Model!J308)</f>
        <v>39.549999999999997</v>
      </c>
      <c r="S302" s="13">
        <f>IF(OR(Model!K308&gt;120,Model!K308&lt;0.02),63.9,Model!K308)</f>
        <v>63.9</v>
      </c>
      <c r="T302" s="13">
        <f>IF(OR(Model!L308&gt;11,Model!L308&lt;0.02),6.4719718,Model!L308)</f>
        <v>6.4719718000000004</v>
      </c>
      <c r="U302" s="13">
        <f t="shared" si="4"/>
        <v>0.94885144831249479</v>
      </c>
      <c r="V302" t="b">
        <f>IF(Model!B308&gt;0,'Calulations '!J302-U302)</f>
        <v>0</v>
      </c>
    </row>
    <row r="303" spans="10:22" x14ac:dyDescent="0.3">
      <c r="J303" s="13">
        <f>IF(OR(Model!B309&gt;7,Model!B309&lt;0.5),3.433,Model!B309)</f>
        <v>3.4329999999999998</v>
      </c>
      <c r="K303" s="13">
        <f>IF(OR(Model!C309&gt;0.4,Model!C309&lt;0.05),0.2550503,Model!C309)</f>
        <v>0.25505030000000001</v>
      </c>
      <c r="L303" s="13">
        <f>IF(OR(Model!D309&gt;5,Model!D309&lt;0.05),2.2251955,Model!D309)</f>
        <v>2.2251954999999999</v>
      </c>
      <c r="M303" s="13">
        <f>IF(OR(Model!E309&gt;3800,Model!E309&lt;0.02),1979.0503,Model!E309)</f>
        <v>1979.0503000000001</v>
      </c>
      <c r="N303" s="13">
        <f>IF(OR(Model!F309&gt;100,Model!F309&lt;0.02),44.390782,Model!F309)</f>
        <v>44.390782000000002</v>
      </c>
      <c r="O303" s="13">
        <f>IF(OR(Model!G309&gt;6,Model!G309&lt;0.02),1.74888827,Model!G309)</f>
        <v>1.7488882699999999</v>
      </c>
      <c r="P303" s="13">
        <f>IF(OR(Model!H309&gt;0.6,Model!H309&lt;0.02),0.3561162,Model!H309)</f>
        <v>0.35611619999999999</v>
      </c>
      <c r="Q303" s="13">
        <f>IF(OR(Model!I309&gt;80,Model!I309&lt;0.02),39.55,Model!I309)</f>
        <v>39.549999999999997</v>
      </c>
      <c r="R303" s="13">
        <f>IF(OR(Model!J309&gt;80,Model!J309&lt;0.02),39.55,Model!J309)</f>
        <v>39.549999999999997</v>
      </c>
      <c r="S303" s="13">
        <f>IF(OR(Model!K309&gt;120,Model!K309&lt;0.02),63.9,Model!K309)</f>
        <v>63.9</v>
      </c>
      <c r="T303" s="13">
        <f>IF(OR(Model!L309&gt;11,Model!L309&lt;0.02),6.4719718,Model!L309)</f>
        <v>6.4719718000000004</v>
      </c>
      <c r="U303" s="13">
        <f t="shared" si="4"/>
        <v>0.94885144831249479</v>
      </c>
      <c r="V303" t="b">
        <f>IF(Model!B309&gt;0,'Calulations '!J303-U303)</f>
        <v>0</v>
      </c>
    </row>
    <row r="304" spans="10:22" x14ac:dyDescent="0.3">
      <c r="J304" s="13">
        <f>IF(OR(Model!B310&gt;7,Model!B310&lt;0.5),3.433,Model!B310)</f>
        <v>3.4329999999999998</v>
      </c>
      <c r="K304" s="13">
        <f>IF(OR(Model!C310&gt;0.4,Model!C310&lt;0.05),0.2550503,Model!C310)</f>
        <v>0.25505030000000001</v>
      </c>
      <c r="L304" s="13">
        <f>IF(OR(Model!D310&gt;5,Model!D310&lt;0.05),2.2251955,Model!D310)</f>
        <v>2.2251954999999999</v>
      </c>
      <c r="M304" s="13">
        <f>IF(OR(Model!E310&gt;3800,Model!E310&lt;0.02),1979.0503,Model!E310)</f>
        <v>1979.0503000000001</v>
      </c>
      <c r="N304" s="13">
        <f>IF(OR(Model!F310&gt;100,Model!F310&lt;0.02),44.390782,Model!F310)</f>
        <v>44.390782000000002</v>
      </c>
      <c r="O304" s="13">
        <f>IF(OR(Model!G310&gt;6,Model!G310&lt;0.02),1.74888827,Model!G310)</f>
        <v>1.7488882699999999</v>
      </c>
      <c r="P304" s="13">
        <f>IF(OR(Model!H310&gt;0.6,Model!H310&lt;0.02),0.3561162,Model!H310)</f>
        <v>0.35611619999999999</v>
      </c>
      <c r="Q304" s="13">
        <f>IF(OR(Model!I310&gt;80,Model!I310&lt;0.02),39.55,Model!I310)</f>
        <v>39.549999999999997</v>
      </c>
      <c r="R304" s="13">
        <f>IF(OR(Model!J310&gt;80,Model!J310&lt;0.02),39.55,Model!J310)</f>
        <v>39.549999999999997</v>
      </c>
      <c r="S304" s="13">
        <f>IF(OR(Model!K310&gt;120,Model!K310&lt;0.02),63.9,Model!K310)</f>
        <v>63.9</v>
      </c>
      <c r="T304" s="13">
        <f>IF(OR(Model!L310&gt;11,Model!L310&lt;0.02),6.4719718,Model!L310)</f>
        <v>6.4719718000000004</v>
      </c>
      <c r="U304" s="13">
        <f t="shared" si="4"/>
        <v>0.94885144831249479</v>
      </c>
      <c r="V304" t="b">
        <f>IF(Model!B310&gt;0,'Calulations '!J304-U304)</f>
        <v>0</v>
      </c>
    </row>
    <row r="305" spans="10:22" x14ac:dyDescent="0.3">
      <c r="J305" s="13">
        <f>IF(OR(Model!B311&gt;7,Model!B311&lt;0.5),3.433,Model!B311)</f>
        <v>3.4329999999999998</v>
      </c>
      <c r="K305" s="13">
        <f>IF(OR(Model!C311&gt;0.4,Model!C311&lt;0.05),0.2550503,Model!C311)</f>
        <v>0.25505030000000001</v>
      </c>
      <c r="L305" s="13">
        <f>IF(OR(Model!D311&gt;5,Model!D311&lt;0.05),2.2251955,Model!D311)</f>
        <v>2.2251954999999999</v>
      </c>
      <c r="M305" s="13">
        <f>IF(OR(Model!E311&gt;3800,Model!E311&lt;0.02),1979.0503,Model!E311)</f>
        <v>1979.0503000000001</v>
      </c>
      <c r="N305" s="13">
        <f>IF(OR(Model!F311&gt;100,Model!F311&lt;0.02),44.390782,Model!F311)</f>
        <v>44.390782000000002</v>
      </c>
      <c r="O305" s="13">
        <f>IF(OR(Model!G311&gt;6,Model!G311&lt;0.02),1.74888827,Model!G311)</f>
        <v>1.7488882699999999</v>
      </c>
      <c r="P305" s="13">
        <f>IF(OR(Model!H311&gt;0.6,Model!H311&lt;0.02),0.3561162,Model!H311)</f>
        <v>0.35611619999999999</v>
      </c>
      <c r="Q305" s="13">
        <f>IF(OR(Model!I311&gt;80,Model!I311&lt;0.02),39.55,Model!I311)</f>
        <v>39.549999999999997</v>
      </c>
      <c r="R305" s="13">
        <f>IF(OR(Model!J311&gt;80,Model!J311&lt;0.02),39.55,Model!J311)</f>
        <v>39.549999999999997</v>
      </c>
      <c r="S305" s="13">
        <f>IF(OR(Model!K311&gt;120,Model!K311&lt;0.02),63.9,Model!K311)</f>
        <v>63.9</v>
      </c>
      <c r="T305" s="13">
        <f>IF(OR(Model!L311&gt;11,Model!L311&lt;0.02),6.4719718,Model!L311)</f>
        <v>6.4719718000000004</v>
      </c>
      <c r="U305" s="13">
        <f t="shared" si="4"/>
        <v>0.94885144831249479</v>
      </c>
      <c r="V305" t="b">
        <f>IF(Model!B311&gt;0,'Calulations '!J305-U305)</f>
        <v>0</v>
      </c>
    </row>
    <row r="306" spans="10:22" x14ac:dyDescent="0.3">
      <c r="J306" s="13">
        <f>IF(OR(Model!B312&gt;7,Model!B312&lt;0.5),3.433,Model!B312)</f>
        <v>3.4329999999999998</v>
      </c>
      <c r="K306" s="13">
        <f>IF(OR(Model!C312&gt;0.4,Model!C312&lt;0.05),0.2550503,Model!C312)</f>
        <v>0.25505030000000001</v>
      </c>
      <c r="L306" s="13">
        <f>IF(OR(Model!D312&gt;5,Model!D312&lt;0.05),2.2251955,Model!D312)</f>
        <v>2.2251954999999999</v>
      </c>
      <c r="M306" s="13">
        <f>IF(OR(Model!E312&gt;3800,Model!E312&lt;0.02),1979.0503,Model!E312)</f>
        <v>1979.0503000000001</v>
      </c>
      <c r="N306" s="13">
        <f>IF(OR(Model!F312&gt;100,Model!F312&lt;0.02),44.390782,Model!F312)</f>
        <v>44.390782000000002</v>
      </c>
      <c r="O306" s="13">
        <f>IF(OR(Model!G312&gt;6,Model!G312&lt;0.02),1.74888827,Model!G312)</f>
        <v>1.7488882699999999</v>
      </c>
      <c r="P306" s="13">
        <f>IF(OR(Model!H312&gt;0.6,Model!H312&lt;0.02),0.3561162,Model!H312)</f>
        <v>0.35611619999999999</v>
      </c>
      <c r="Q306" s="13">
        <f>IF(OR(Model!I312&gt;80,Model!I312&lt;0.02),39.55,Model!I312)</f>
        <v>39.549999999999997</v>
      </c>
      <c r="R306" s="13">
        <f>IF(OR(Model!J312&gt;80,Model!J312&lt;0.02),39.55,Model!J312)</f>
        <v>39.549999999999997</v>
      </c>
      <c r="S306" s="13">
        <f>IF(OR(Model!K312&gt;120,Model!K312&lt;0.02),63.9,Model!K312)</f>
        <v>63.9</v>
      </c>
      <c r="T306" s="13">
        <f>IF(OR(Model!L312&gt;11,Model!L312&lt;0.02),6.4719718,Model!L312)</f>
        <v>6.4719718000000004</v>
      </c>
      <c r="U306" s="13">
        <f t="shared" si="4"/>
        <v>0.94885144831249479</v>
      </c>
      <c r="V306" t="b">
        <f>IF(Model!B312&gt;0,'Calulations '!J306-U306)</f>
        <v>0</v>
      </c>
    </row>
    <row r="307" spans="10:22" x14ac:dyDescent="0.3">
      <c r="J307" s="13">
        <f>IF(OR(Model!B313&gt;7,Model!B313&lt;0.5),3.433,Model!B313)</f>
        <v>3.4329999999999998</v>
      </c>
      <c r="K307" s="13">
        <f>IF(OR(Model!C313&gt;0.4,Model!C313&lt;0.05),0.2550503,Model!C313)</f>
        <v>0.25505030000000001</v>
      </c>
      <c r="L307" s="13">
        <f>IF(OR(Model!D313&gt;5,Model!D313&lt;0.05),2.2251955,Model!D313)</f>
        <v>2.2251954999999999</v>
      </c>
      <c r="M307" s="13">
        <f>IF(OR(Model!E313&gt;3800,Model!E313&lt;0.02),1979.0503,Model!E313)</f>
        <v>1979.0503000000001</v>
      </c>
      <c r="N307" s="13">
        <f>IF(OR(Model!F313&gt;100,Model!F313&lt;0.02),44.390782,Model!F313)</f>
        <v>44.390782000000002</v>
      </c>
      <c r="O307" s="13">
        <f>IF(OR(Model!G313&gt;6,Model!G313&lt;0.02),1.74888827,Model!G313)</f>
        <v>1.7488882699999999</v>
      </c>
      <c r="P307" s="13">
        <f>IF(OR(Model!H313&gt;0.6,Model!H313&lt;0.02),0.3561162,Model!H313)</f>
        <v>0.35611619999999999</v>
      </c>
      <c r="Q307" s="13">
        <f>IF(OR(Model!I313&gt;80,Model!I313&lt;0.02),39.55,Model!I313)</f>
        <v>39.549999999999997</v>
      </c>
      <c r="R307" s="13">
        <f>IF(OR(Model!J313&gt;80,Model!J313&lt;0.02),39.55,Model!J313)</f>
        <v>39.549999999999997</v>
      </c>
      <c r="S307" s="13">
        <f>IF(OR(Model!K313&gt;120,Model!K313&lt;0.02),63.9,Model!K313)</f>
        <v>63.9</v>
      </c>
      <c r="T307" s="13">
        <f>IF(OR(Model!L313&gt;11,Model!L313&lt;0.02),6.4719718,Model!L313)</f>
        <v>6.4719718000000004</v>
      </c>
      <c r="U307" s="13">
        <f t="shared" si="4"/>
        <v>0.94885144831249479</v>
      </c>
      <c r="V307" t="b">
        <f>IF(Model!B313&gt;0,'Calulations '!J307-U307)</f>
        <v>0</v>
      </c>
    </row>
    <row r="308" spans="10:22" x14ac:dyDescent="0.3">
      <c r="J308" s="13">
        <f>IF(OR(Model!B314&gt;7,Model!B314&lt;0.5),3.433,Model!B314)</f>
        <v>3.4329999999999998</v>
      </c>
      <c r="K308" s="13">
        <f>IF(OR(Model!C314&gt;0.4,Model!C314&lt;0.05),0.2550503,Model!C314)</f>
        <v>0.25505030000000001</v>
      </c>
      <c r="L308" s="13">
        <f>IF(OR(Model!D314&gt;5,Model!D314&lt;0.05),2.2251955,Model!D314)</f>
        <v>2.2251954999999999</v>
      </c>
      <c r="M308" s="13">
        <f>IF(OR(Model!E314&gt;3800,Model!E314&lt;0.02),1979.0503,Model!E314)</f>
        <v>1979.0503000000001</v>
      </c>
      <c r="N308" s="13">
        <f>IF(OR(Model!F314&gt;100,Model!F314&lt;0.02),44.390782,Model!F314)</f>
        <v>44.390782000000002</v>
      </c>
      <c r="O308" s="13">
        <f>IF(OR(Model!G314&gt;6,Model!G314&lt;0.02),1.74888827,Model!G314)</f>
        <v>1.7488882699999999</v>
      </c>
      <c r="P308" s="13">
        <f>IF(OR(Model!H314&gt;0.6,Model!H314&lt;0.02),0.3561162,Model!H314)</f>
        <v>0.35611619999999999</v>
      </c>
      <c r="Q308" s="13">
        <f>IF(OR(Model!I314&gt;80,Model!I314&lt;0.02),39.55,Model!I314)</f>
        <v>39.549999999999997</v>
      </c>
      <c r="R308" s="13">
        <f>IF(OR(Model!J314&gt;80,Model!J314&lt;0.02),39.55,Model!J314)</f>
        <v>39.549999999999997</v>
      </c>
      <c r="S308" s="13">
        <f>IF(OR(Model!K314&gt;120,Model!K314&lt;0.02),63.9,Model!K314)</f>
        <v>63.9</v>
      </c>
      <c r="T308" s="13">
        <f>IF(OR(Model!L314&gt;11,Model!L314&lt;0.02),6.4719718,Model!L314)</f>
        <v>6.4719718000000004</v>
      </c>
      <c r="U308" s="13">
        <f t="shared" si="4"/>
        <v>0.94885144831249479</v>
      </c>
      <c r="V308" t="b">
        <f>IF(Model!B314&gt;0,'Calulations '!J308-U308)</f>
        <v>0</v>
      </c>
    </row>
    <row r="309" spans="10:22" x14ac:dyDescent="0.3">
      <c r="J309" s="13">
        <f>IF(OR(Model!B315&gt;7,Model!B315&lt;0.5),3.433,Model!B315)</f>
        <v>3.4329999999999998</v>
      </c>
      <c r="K309" s="13">
        <f>IF(OR(Model!C315&gt;0.4,Model!C315&lt;0.05),0.2550503,Model!C315)</f>
        <v>0.25505030000000001</v>
      </c>
      <c r="L309" s="13">
        <f>IF(OR(Model!D315&gt;5,Model!D315&lt;0.05),2.2251955,Model!D315)</f>
        <v>2.2251954999999999</v>
      </c>
      <c r="M309" s="13">
        <f>IF(OR(Model!E315&gt;3800,Model!E315&lt;0.02),1979.0503,Model!E315)</f>
        <v>1979.0503000000001</v>
      </c>
      <c r="N309" s="13">
        <f>IF(OR(Model!F315&gt;100,Model!F315&lt;0.02),44.390782,Model!F315)</f>
        <v>44.390782000000002</v>
      </c>
      <c r="O309" s="13">
        <f>IF(OR(Model!G315&gt;6,Model!G315&lt;0.02),1.74888827,Model!G315)</f>
        <v>1.7488882699999999</v>
      </c>
      <c r="P309" s="13">
        <f>IF(OR(Model!H315&gt;0.6,Model!H315&lt;0.02),0.3561162,Model!H315)</f>
        <v>0.35611619999999999</v>
      </c>
      <c r="Q309" s="13">
        <f>IF(OR(Model!I315&gt;80,Model!I315&lt;0.02),39.55,Model!I315)</f>
        <v>39.549999999999997</v>
      </c>
      <c r="R309" s="13">
        <f>IF(OR(Model!J315&gt;80,Model!J315&lt;0.02),39.55,Model!J315)</f>
        <v>39.549999999999997</v>
      </c>
      <c r="S309" s="13">
        <f>IF(OR(Model!K315&gt;120,Model!K315&lt;0.02),63.9,Model!K315)</f>
        <v>63.9</v>
      </c>
      <c r="T309" s="13">
        <f>IF(OR(Model!L315&gt;11,Model!L315&lt;0.02),6.4719718,Model!L315)</f>
        <v>6.4719718000000004</v>
      </c>
      <c r="U309" s="13">
        <f t="shared" si="4"/>
        <v>0.94885144831249479</v>
      </c>
      <c r="V309" t="b">
        <f>IF(Model!B315&gt;0,'Calulations '!J309-U309)</f>
        <v>0</v>
      </c>
    </row>
    <row r="310" spans="10:22" x14ac:dyDescent="0.3">
      <c r="J310" s="13">
        <f>IF(OR(Model!B316&gt;7,Model!B316&lt;0.5),3.433,Model!B316)</f>
        <v>3.4329999999999998</v>
      </c>
      <c r="K310" s="13">
        <f>IF(OR(Model!C316&gt;0.4,Model!C316&lt;0.05),0.2550503,Model!C316)</f>
        <v>0.25505030000000001</v>
      </c>
      <c r="L310" s="13">
        <f>IF(OR(Model!D316&gt;5,Model!D316&lt;0.05),2.2251955,Model!D316)</f>
        <v>2.2251954999999999</v>
      </c>
      <c r="M310" s="13">
        <f>IF(OR(Model!E316&gt;3800,Model!E316&lt;0.02),1979.0503,Model!E316)</f>
        <v>1979.0503000000001</v>
      </c>
      <c r="N310" s="13">
        <f>IF(OR(Model!F316&gt;100,Model!F316&lt;0.02),44.390782,Model!F316)</f>
        <v>44.390782000000002</v>
      </c>
      <c r="O310" s="13">
        <f>IF(OR(Model!G316&gt;6,Model!G316&lt;0.02),1.74888827,Model!G316)</f>
        <v>1.7488882699999999</v>
      </c>
      <c r="P310" s="13">
        <f>IF(OR(Model!H316&gt;0.6,Model!H316&lt;0.02),0.3561162,Model!H316)</f>
        <v>0.35611619999999999</v>
      </c>
      <c r="Q310" s="13">
        <f>IF(OR(Model!I316&gt;80,Model!I316&lt;0.02),39.55,Model!I316)</f>
        <v>39.549999999999997</v>
      </c>
      <c r="R310" s="13">
        <f>IF(OR(Model!J316&gt;80,Model!J316&lt;0.02),39.55,Model!J316)</f>
        <v>39.549999999999997</v>
      </c>
      <c r="S310" s="13">
        <f>IF(OR(Model!K316&gt;120,Model!K316&lt;0.02),63.9,Model!K316)</f>
        <v>63.9</v>
      </c>
      <c r="T310" s="13">
        <f>IF(OR(Model!L316&gt;11,Model!L316&lt;0.02),6.4719718,Model!L316)</f>
        <v>6.4719718000000004</v>
      </c>
      <c r="U310" s="13">
        <f t="shared" si="4"/>
        <v>0.94885144831249479</v>
      </c>
      <c r="V310" t="b">
        <f>IF(Model!B316&gt;0,'Calulations '!J310-U310)</f>
        <v>0</v>
      </c>
    </row>
    <row r="311" spans="10:22" x14ac:dyDescent="0.3">
      <c r="J311" s="13">
        <f>IF(OR(Model!B317&gt;7,Model!B317&lt;0.5),3.433,Model!B317)</f>
        <v>3.4329999999999998</v>
      </c>
      <c r="K311" s="13">
        <f>IF(OR(Model!C317&gt;0.4,Model!C317&lt;0.05),0.2550503,Model!C317)</f>
        <v>0.25505030000000001</v>
      </c>
      <c r="L311" s="13">
        <f>IF(OR(Model!D317&gt;5,Model!D317&lt;0.05),2.2251955,Model!D317)</f>
        <v>2.2251954999999999</v>
      </c>
      <c r="M311" s="13">
        <f>IF(OR(Model!E317&gt;3800,Model!E317&lt;0.02),1979.0503,Model!E317)</f>
        <v>1979.0503000000001</v>
      </c>
      <c r="N311" s="13">
        <f>IF(OR(Model!F317&gt;100,Model!F317&lt;0.02),44.390782,Model!F317)</f>
        <v>44.390782000000002</v>
      </c>
      <c r="O311" s="13">
        <f>IF(OR(Model!G317&gt;6,Model!G317&lt;0.02),1.74888827,Model!G317)</f>
        <v>1.7488882699999999</v>
      </c>
      <c r="P311" s="13">
        <f>IF(OR(Model!H317&gt;0.6,Model!H317&lt;0.02),0.3561162,Model!H317)</f>
        <v>0.35611619999999999</v>
      </c>
      <c r="Q311" s="13">
        <f>IF(OR(Model!I317&gt;80,Model!I317&lt;0.02),39.55,Model!I317)</f>
        <v>39.549999999999997</v>
      </c>
      <c r="R311" s="13">
        <f>IF(OR(Model!J317&gt;80,Model!J317&lt;0.02),39.55,Model!J317)</f>
        <v>39.549999999999997</v>
      </c>
      <c r="S311" s="13">
        <f>IF(OR(Model!K317&gt;120,Model!K317&lt;0.02),63.9,Model!K317)</f>
        <v>63.9</v>
      </c>
      <c r="T311" s="13">
        <f>IF(OR(Model!L317&gt;11,Model!L317&lt;0.02),6.4719718,Model!L317)</f>
        <v>6.4719718000000004</v>
      </c>
      <c r="U311" s="13">
        <f t="shared" si="4"/>
        <v>0.94885144831249479</v>
      </c>
      <c r="V311" t="b">
        <f>IF(Model!B317&gt;0,'Calulations '!J311-U311)</f>
        <v>0</v>
      </c>
    </row>
    <row r="312" spans="10:22" x14ac:dyDescent="0.3">
      <c r="J312" s="13">
        <f>IF(OR(Model!B318&gt;7,Model!B318&lt;0.5),3.433,Model!B318)</f>
        <v>3.4329999999999998</v>
      </c>
      <c r="K312" s="13">
        <f>IF(OR(Model!C318&gt;0.4,Model!C318&lt;0.05),0.2550503,Model!C318)</f>
        <v>0.25505030000000001</v>
      </c>
      <c r="L312" s="13">
        <f>IF(OR(Model!D318&gt;5,Model!D318&lt;0.05),2.2251955,Model!D318)</f>
        <v>2.2251954999999999</v>
      </c>
      <c r="M312" s="13">
        <f>IF(OR(Model!E318&gt;3800,Model!E318&lt;0.02),1979.0503,Model!E318)</f>
        <v>1979.0503000000001</v>
      </c>
      <c r="N312" s="13">
        <f>IF(OR(Model!F318&gt;100,Model!F318&lt;0.02),44.390782,Model!F318)</f>
        <v>44.390782000000002</v>
      </c>
      <c r="O312" s="13">
        <f>IF(OR(Model!G318&gt;6,Model!G318&lt;0.02),1.74888827,Model!G318)</f>
        <v>1.7488882699999999</v>
      </c>
      <c r="P312" s="13">
        <f>IF(OR(Model!H318&gt;0.6,Model!H318&lt;0.02),0.3561162,Model!H318)</f>
        <v>0.35611619999999999</v>
      </c>
      <c r="Q312" s="13">
        <f>IF(OR(Model!I318&gt;80,Model!I318&lt;0.02),39.55,Model!I318)</f>
        <v>39.549999999999997</v>
      </c>
      <c r="R312" s="13">
        <f>IF(OR(Model!J318&gt;80,Model!J318&lt;0.02),39.55,Model!J318)</f>
        <v>39.549999999999997</v>
      </c>
      <c r="S312" s="13">
        <f>IF(OR(Model!K318&gt;120,Model!K318&lt;0.02),63.9,Model!K318)</f>
        <v>63.9</v>
      </c>
      <c r="T312" s="13">
        <f>IF(OR(Model!L318&gt;11,Model!L318&lt;0.02),6.4719718,Model!L318)</f>
        <v>6.4719718000000004</v>
      </c>
      <c r="U312" s="13">
        <f t="shared" si="4"/>
        <v>0.94885144831249479</v>
      </c>
      <c r="V312" t="b">
        <f>IF(Model!B318&gt;0,'Calulations '!J312-U312)</f>
        <v>0</v>
      </c>
    </row>
    <row r="313" spans="10:22" x14ac:dyDescent="0.3">
      <c r="J313" s="13">
        <f>IF(OR(Model!B319&gt;7,Model!B319&lt;0.5),3.433,Model!B319)</f>
        <v>3.4329999999999998</v>
      </c>
      <c r="K313" s="13">
        <f>IF(OR(Model!C319&gt;0.4,Model!C319&lt;0.05),0.2550503,Model!C319)</f>
        <v>0.25505030000000001</v>
      </c>
      <c r="L313" s="13">
        <f>IF(OR(Model!D319&gt;5,Model!D319&lt;0.05),2.2251955,Model!D319)</f>
        <v>2.2251954999999999</v>
      </c>
      <c r="M313" s="13">
        <f>IF(OR(Model!E319&gt;3800,Model!E319&lt;0.02),1979.0503,Model!E319)</f>
        <v>1979.0503000000001</v>
      </c>
      <c r="N313" s="13">
        <f>IF(OR(Model!F319&gt;100,Model!F319&lt;0.02),44.390782,Model!F319)</f>
        <v>44.390782000000002</v>
      </c>
      <c r="O313" s="13">
        <f>IF(OR(Model!G319&gt;6,Model!G319&lt;0.02),1.74888827,Model!G319)</f>
        <v>1.7488882699999999</v>
      </c>
      <c r="P313" s="13">
        <f>IF(OR(Model!H319&gt;0.6,Model!H319&lt;0.02),0.3561162,Model!H319)</f>
        <v>0.35611619999999999</v>
      </c>
      <c r="Q313" s="13">
        <f>IF(OR(Model!I319&gt;80,Model!I319&lt;0.02),39.55,Model!I319)</f>
        <v>39.549999999999997</v>
      </c>
      <c r="R313" s="13">
        <f>IF(OR(Model!J319&gt;80,Model!J319&lt;0.02),39.55,Model!J319)</f>
        <v>39.549999999999997</v>
      </c>
      <c r="S313" s="13">
        <f>IF(OR(Model!K319&gt;120,Model!K319&lt;0.02),63.9,Model!K319)</f>
        <v>63.9</v>
      </c>
      <c r="T313" s="13">
        <f>IF(OR(Model!L319&gt;11,Model!L319&lt;0.02),6.4719718,Model!L319)</f>
        <v>6.4719718000000004</v>
      </c>
      <c r="U313" s="13">
        <f t="shared" si="4"/>
        <v>0.94885144831249479</v>
      </c>
      <c r="V313" t="b">
        <f>IF(Model!B319&gt;0,'Calulations '!J313-U313)</f>
        <v>0</v>
      </c>
    </row>
    <row r="314" spans="10:22" x14ac:dyDescent="0.3">
      <c r="J314" s="13">
        <f>IF(OR(Model!B320&gt;7,Model!B320&lt;0.5),3.433,Model!B320)</f>
        <v>3.4329999999999998</v>
      </c>
      <c r="K314" s="13">
        <f>IF(OR(Model!C320&gt;0.4,Model!C320&lt;0.05),0.2550503,Model!C320)</f>
        <v>0.25505030000000001</v>
      </c>
      <c r="L314" s="13">
        <f>IF(OR(Model!D320&gt;5,Model!D320&lt;0.05),2.2251955,Model!D320)</f>
        <v>2.2251954999999999</v>
      </c>
      <c r="M314" s="13">
        <f>IF(OR(Model!E320&gt;3800,Model!E320&lt;0.02),1979.0503,Model!E320)</f>
        <v>1979.0503000000001</v>
      </c>
      <c r="N314" s="13">
        <f>IF(OR(Model!F320&gt;100,Model!F320&lt;0.02),44.390782,Model!F320)</f>
        <v>44.390782000000002</v>
      </c>
      <c r="O314" s="13">
        <f>IF(OR(Model!G320&gt;6,Model!G320&lt;0.02),1.74888827,Model!G320)</f>
        <v>1.7488882699999999</v>
      </c>
      <c r="P314" s="13">
        <f>IF(OR(Model!H320&gt;0.6,Model!H320&lt;0.02),0.3561162,Model!H320)</f>
        <v>0.35611619999999999</v>
      </c>
      <c r="Q314" s="13">
        <f>IF(OR(Model!I320&gt;80,Model!I320&lt;0.02),39.55,Model!I320)</f>
        <v>39.549999999999997</v>
      </c>
      <c r="R314" s="13">
        <f>IF(OR(Model!J320&gt;80,Model!J320&lt;0.02),39.55,Model!J320)</f>
        <v>39.549999999999997</v>
      </c>
      <c r="S314" s="13">
        <f>IF(OR(Model!K320&gt;120,Model!K320&lt;0.02),63.9,Model!K320)</f>
        <v>63.9</v>
      </c>
      <c r="T314" s="13">
        <f>IF(OR(Model!L320&gt;11,Model!L320&lt;0.02),6.4719718,Model!L320)</f>
        <v>6.4719718000000004</v>
      </c>
      <c r="U314" s="13">
        <f t="shared" si="4"/>
        <v>0.94885144831249479</v>
      </c>
      <c r="V314" t="b">
        <f>IF(Model!B320&gt;0,'Calulations '!J314-U314)</f>
        <v>0</v>
      </c>
    </row>
    <row r="315" spans="10:22" x14ac:dyDescent="0.3">
      <c r="J315" s="13">
        <f>IF(OR(Model!B321&gt;7,Model!B321&lt;0.5),3.433,Model!B321)</f>
        <v>3.4329999999999998</v>
      </c>
      <c r="K315" s="13">
        <f>IF(OR(Model!C321&gt;0.4,Model!C321&lt;0.05),0.2550503,Model!C321)</f>
        <v>0.25505030000000001</v>
      </c>
      <c r="L315" s="13">
        <f>IF(OR(Model!D321&gt;5,Model!D321&lt;0.05),2.2251955,Model!D321)</f>
        <v>2.2251954999999999</v>
      </c>
      <c r="M315" s="13">
        <f>IF(OR(Model!E321&gt;3800,Model!E321&lt;0.02),1979.0503,Model!E321)</f>
        <v>1979.0503000000001</v>
      </c>
      <c r="N315" s="13">
        <f>IF(OR(Model!F321&gt;100,Model!F321&lt;0.02),44.390782,Model!F321)</f>
        <v>44.390782000000002</v>
      </c>
      <c r="O315" s="13">
        <f>IF(OR(Model!G321&gt;6,Model!G321&lt;0.02),1.74888827,Model!G321)</f>
        <v>1.7488882699999999</v>
      </c>
      <c r="P315" s="13">
        <f>IF(OR(Model!H321&gt;0.6,Model!H321&lt;0.02),0.3561162,Model!H321)</f>
        <v>0.35611619999999999</v>
      </c>
      <c r="Q315" s="13">
        <f>IF(OR(Model!I321&gt;80,Model!I321&lt;0.02),39.55,Model!I321)</f>
        <v>39.549999999999997</v>
      </c>
      <c r="R315" s="13">
        <f>IF(OR(Model!J321&gt;80,Model!J321&lt;0.02),39.55,Model!J321)</f>
        <v>39.549999999999997</v>
      </c>
      <c r="S315" s="13">
        <f>IF(OR(Model!K321&gt;120,Model!K321&lt;0.02),63.9,Model!K321)</f>
        <v>63.9</v>
      </c>
      <c r="T315" s="13">
        <f>IF(OR(Model!L321&gt;11,Model!L321&lt;0.02),6.4719718,Model!L321)</f>
        <v>6.4719718000000004</v>
      </c>
      <c r="U315" s="13">
        <f t="shared" si="4"/>
        <v>0.94885144831249479</v>
      </c>
      <c r="V315" t="b">
        <f>IF(Model!B321&gt;0,'Calulations '!J315-U315)</f>
        <v>0</v>
      </c>
    </row>
    <row r="316" spans="10:22" x14ac:dyDescent="0.3">
      <c r="J316" s="13">
        <f>IF(OR(Model!B322&gt;7,Model!B322&lt;0.5),3.433,Model!B322)</f>
        <v>3.4329999999999998</v>
      </c>
      <c r="K316" s="13">
        <f>IF(OR(Model!C322&gt;0.4,Model!C322&lt;0.05),0.2550503,Model!C322)</f>
        <v>0.25505030000000001</v>
      </c>
      <c r="L316" s="13">
        <f>IF(OR(Model!D322&gt;5,Model!D322&lt;0.05),2.2251955,Model!D322)</f>
        <v>2.2251954999999999</v>
      </c>
      <c r="M316" s="13">
        <f>IF(OR(Model!E322&gt;3800,Model!E322&lt;0.02),1979.0503,Model!E322)</f>
        <v>1979.0503000000001</v>
      </c>
      <c r="N316" s="13">
        <f>IF(OR(Model!F322&gt;100,Model!F322&lt;0.02),44.390782,Model!F322)</f>
        <v>44.390782000000002</v>
      </c>
      <c r="O316" s="13">
        <f>IF(OR(Model!G322&gt;6,Model!G322&lt;0.02),1.74888827,Model!G322)</f>
        <v>1.7488882699999999</v>
      </c>
      <c r="P316" s="13">
        <f>IF(OR(Model!H322&gt;0.6,Model!H322&lt;0.02),0.3561162,Model!H322)</f>
        <v>0.35611619999999999</v>
      </c>
      <c r="Q316" s="13">
        <f>IF(OR(Model!I322&gt;80,Model!I322&lt;0.02),39.55,Model!I322)</f>
        <v>39.549999999999997</v>
      </c>
      <c r="R316" s="13">
        <f>IF(OR(Model!J322&gt;80,Model!J322&lt;0.02),39.55,Model!J322)</f>
        <v>39.549999999999997</v>
      </c>
      <c r="S316" s="13">
        <f>IF(OR(Model!K322&gt;120,Model!K322&lt;0.02),63.9,Model!K322)</f>
        <v>63.9</v>
      </c>
      <c r="T316" s="13">
        <f>IF(OR(Model!L322&gt;11,Model!L322&lt;0.02),6.4719718,Model!L322)</f>
        <v>6.4719718000000004</v>
      </c>
      <c r="U316" s="13">
        <f t="shared" si="4"/>
        <v>0.94885144831249479</v>
      </c>
      <c r="V316" t="b">
        <f>IF(Model!B322&gt;0,'Calulations '!J316-U316)</f>
        <v>0</v>
      </c>
    </row>
    <row r="317" spans="10:22" x14ac:dyDescent="0.3">
      <c r="J317" s="13">
        <f>IF(OR(Model!B323&gt;7,Model!B323&lt;0.5),3.433,Model!B323)</f>
        <v>3.4329999999999998</v>
      </c>
      <c r="K317" s="13">
        <f>IF(OR(Model!C323&gt;0.4,Model!C323&lt;0.05),0.2550503,Model!C323)</f>
        <v>0.25505030000000001</v>
      </c>
      <c r="L317" s="13">
        <f>IF(OR(Model!D323&gt;5,Model!D323&lt;0.05),2.2251955,Model!D323)</f>
        <v>2.2251954999999999</v>
      </c>
      <c r="M317" s="13">
        <f>IF(OR(Model!E323&gt;3800,Model!E323&lt;0.02),1979.0503,Model!E323)</f>
        <v>1979.0503000000001</v>
      </c>
      <c r="N317" s="13">
        <f>IF(OR(Model!F323&gt;100,Model!F323&lt;0.02),44.390782,Model!F323)</f>
        <v>44.390782000000002</v>
      </c>
      <c r="O317" s="13">
        <f>IF(OR(Model!G323&gt;6,Model!G323&lt;0.02),1.74888827,Model!G323)</f>
        <v>1.7488882699999999</v>
      </c>
      <c r="P317" s="13">
        <f>IF(OR(Model!H323&gt;0.6,Model!H323&lt;0.02),0.3561162,Model!H323)</f>
        <v>0.35611619999999999</v>
      </c>
      <c r="Q317" s="13">
        <f>IF(OR(Model!I323&gt;80,Model!I323&lt;0.02),39.55,Model!I323)</f>
        <v>39.549999999999997</v>
      </c>
      <c r="R317" s="13">
        <f>IF(OR(Model!J323&gt;80,Model!J323&lt;0.02),39.55,Model!J323)</f>
        <v>39.549999999999997</v>
      </c>
      <c r="S317" s="13">
        <f>IF(OR(Model!K323&gt;120,Model!K323&lt;0.02),63.9,Model!K323)</f>
        <v>63.9</v>
      </c>
      <c r="T317" s="13">
        <f>IF(OR(Model!L323&gt;11,Model!L323&lt;0.02),6.4719718,Model!L323)</f>
        <v>6.4719718000000004</v>
      </c>
      <c r="U317" s="13">
        <f t="shared" si="4"/>
        <v>0.94885144831249479</v>
      </c>
      <c r="V317" t="b">
        <f>IF(Model!B323&gt;0,'Calulations '!J317-U317)</f>
        <v>0</v>
      </c>
    </row>
    <row r="318" spans="10:22" x14ac:dyDescent="0.3">
      <c r="J318" s="13">
        <f>IF(OR(Model!B324&gt;7,Model!B324&lt;0.5),3.433,Model!B324)</f>
        <v>3.4329999999999998</v>
      </c>
      <c r="K318" s="13">
        <f>IF(OR(Model!C324&gt;0.4,Model!C324&lt;0.05),0.2550503,Model!C324)</f>
        <v>0.25505030000000001</v>
      </c>
      <c r="L318" s="13">
        <f>IF(OR(Model!D324&gt;5,Model!D324&lt;0.05),2.2251955,Model!D324)</f>
        <v>2.2251954999999999</v>
      </c>
      <c r="M318" s="13">
        <f>IF(OR(Model!E324&gt;3800,Model!E324&lt;0.02),1979.0503,Model!E324)</f>
        <v>1979.0503000000001</v>
      </c>
      <c r="N318" s="13">
        <f>IF(OR(Model!F324&gt;100,Model!F324&lt;0.02),44.390782,Model!F324)</f>
        <v>44.390782000000002</v>
      </c>
      <c r="O318" s="13">
        <f>IF(OR(Model!G324&gt;6,Model!G324&lt;0.02),1.74888827,Model!G324)</f>
        <v>1.7488882699999999</v>
      </c>
      <c r="P318" s="13">
        <f>IF(OR(Model!H324&gt;0.6,Model!H324&lt;0.02),0.3561162,Model!H324)</f>
        <v>0.35611619999999999</v>
      </c>
      <c r="Q318" s="13">
        <f>IF(OR(Model!I324&gt;80,Model!I324&lt;0.02),39.55,Model!I324)</f>
        <v>39.549999999999997</v>
      </c>
      <c r="R318" s="13">
        <f>IF(OR(Model!J324&gt;80,Model!J324&lt;0.02),39.55,Model!J324)</f>
        <v>39.549999999999997</v>
      </c>
      <c r="S318" s="13">
        <f>IF(OR(Model!K324&gt;120,Model!K324&lt;0.02),63.9,Model!K324)</f>
        <v>63.9</v>
      </c>
      <c r="T318" s="13">
        <f>IF(OR(Model!L324&gt;11,Model!L324&lt;0.02),6.4719718,Model!L324)</f>
        <v>6.4719718000000004</v>
      </c>
      <c r="U318" s="13">
        <f t="shared" si="4"/>
        <v>0.94885144831249479</v>
      </c>
      <c r="V318" t="b">
        <f>IF(Model!B324&gt;0,'Calulations '!J318-U318)</f>
        <v>0</v>
      </c>
    </row>
    <row r="319" spans="10:22" x14ac:dyDescent="0.3">
      <c r="J319" s="13">
        <f>IF(OR(Model!B325&gt;7,Model!B325&lt;0.5),3.433,Model!B325)</f>
        <v>3.4329999999999998</v>
      </c>
      <c r="K319" s="13">
        <f>IF(OR(Model!C325&gt;0.4,Model!C325&lt;0.05),0.2550503,Model!C325)</f>
        <v>0.25505030000000001</v>
      </c>
      <c r="L319" s="13">
        <f>IF(OR(Model!D325&gt;5,Model!D325&lt;0.05),2.2251955,Model!D325)</f>
        <v>2.2251954999999999</v>
      </c>
      <c r="M319" s="13">
        <f>IF(OR(Model!E325&gt;3800,Model!E325&lt;0.02),1979.0503,Model!E325)</f>
        <v>1979.0503000000001</v>
      </c>
      <c r="N319" s="13">
        <f>IF(OR(Model!F325&gt;100,Model!F325&lt;0.02),44.390782,Model!F325)</f>
        <v>44.390782000000002</v>
      </c>
      <c r="O319" s="13">
        <f>IF(OR(Model!G325&gt;6,Model!G325&lt;0.02),1.74888827,Model!G325)</f>
        <v>1.7488882699999999</v>
      </c>
      <c r="P319" s="13">
        <f>IF(OR(Model!H325&gt;0.6,Model!H325&lt;0.02),0.3561162,Model!H325)</f>
        <v>0.35611619999999999</v>
      </c>
      <c r="Q319" s="13">
        <f>IF(OR(Model!I325&gt;80,Model!I325&lt;0.02),39.55,Model!I325)</f>
        <v>39.549999999999997</v>
      </c>
      <c r="R319" s="13">
        <f>IF(OR(Model!J325&gt;80,Model!J325&lt;0.02),39.55,Model!J325)</f>
        <v>39.549999999999997</v>
      </c>
      <c r="S319" s="13">
        <f>IF(OR(Model!K325&gt;120,Model!K325&lt;0.02),63.9,Model!K325)</f>
        <v>63.9</v>
      </c>
      <c r="T319" s="13">
        <f>IF(OR(Model!L325&gt;11,Model!L325&lt;0.02),6.4719718,Model!L325)</f>
        <v>6.4719718000000004</v>
      </c>
      <c r="U319" s="13">
        <f t="shared" si="4"/>
        <v>0.94885144831249479</v>
      </c>
      <c r="V319" t="b">
        <f>IF(Model!B325&gt;0,'Calulations '!J319-U319)</f>
        <v>0</v>
      </c>
    </row>
    <row r="320" spans="10:22" x14ac:dyDescent="0.3">
      <c r="J320" s="13">
        <f>IF(OR(Model!B326&gt;7,Model!B326&lt;0.5),3.433,Model!B326)</f>
        <v>3.4329999999999998</v>
      </c>
      <c r="K320" s="13">
        <f>IF(OR(Model!C326&gt;0.4,Model!C326&lt;0.05),0.2550503,Model!C326)</f>
        <v>0.25505030000000001</v>
      </c>
      <c r="L320" s="13">
        <f>IF(OR(Model!D326&gt;5,Model!D326&lt;0.05),2.2251955,Model!D326)</f>
        <v>2.2251954999999999</v>
      </c>
      <c r="M320" s="13">
        <f>IF(OR(Model!E326&gt;3800,Model!E326&lt;0.02),1979.0503,Model!E326)</f>
        <v>1979.0503000000001</v>
      </c>
      <c r="N320" s="13">
        <f>IF(OR(Model!F326&gt;100,Model!F326&lt;0.02),44.390782,Model!F326)</f>
        <v>44.390782000000002</v>
      </c>
      <c r="O320" s="13">
        <f>IF(OR(Model!G326&gt;6,Model!G326&lt;0.02),1.74888827,Model!G326)</f>
        <v>1.7488882699999999</v>
      </c>
      <c r="P320" s="13">
        <f>IF(OR(Model!H326&gt;0.6,Model!H326&lt;0.02),0.3561162,Model!H326)</f>
        <v>0.35611619999999999</v>
      </c>
      <c r="Q320" s="13">
        <f>IF(OR(Model!I326&gt;80,Model!I326&lt;0.02),39.55,Model!I326)</f>
        <v>39.549999999999997</v>
      </c>
      <c r="R320" s="13">
        <f>IF(OR(Model!J326&gt;80,Model!J326&lt;0.02),39.55,Model!J326)</f>
        <v>39.549999999999997</v>
      </c>
      <c r="S320" s="13">
        <f>IF(OR(Model!K326&gt;120,Model!K326&lt;0.02),63.9,Model!K326)</f>
        <v>63.9</v>
      </c>
      <c r="T320" s="13">
        <f>IF(OR(Model!L326&gt;11,Model!L326&lt;0.02),6.4719718,Model!L326)</f>
        <v>6.4719718000000004</v>
      </c>
      <c r="U320" s="13">
        <f t="shared" si="4"/>
        <v>0.94885144831249479</v>
      </c>
      <c r="V320" t="b">
        <f>IF(Model!B326&gt;0,'Calulations '!J320-U320)</f>
        <v>0</v>
      </c>
    </row>
    <row r="321" spans="10:22" x14ac:dyDescent="0.3">
      <c r="J321" s="13">
        <f>IF(OR(Model!B327&gt;7,Model!B327&lt;0.5),3.433,Model!B327)</f>
        <v>3.4329999999999998</v>
      </c>
      <c r="K321" s="13">
        <f>IF(OR(Model!C327&gt;0.4,Model!C327&lt;0.05),0.2550503,Model!C327)</f>
        <v>0.25505030000000001</v>
      </c>
      <c r="L321" s="13">
        <f>IF(OR(Model!D327&gt;5,Model!D327&lt;0.05),2.2251955,Model!D327)</f>
        <v>2.2251954999999999</v>
      </c>
      <c r="M321" s="13">
        <f>IF(OR(Model!E327&gt;3800,Model!E327&lt;0.02),1979.0503,Model!E327)</f>
        <v>1979.0503000000001</v>
      </c>
      <c r="N321" s="13">
        <f>IF(OR(Model!F327&gt;100,Model!F327&lt;0.02),44.390782,Model!F327)</f>
        <v>44.390782000000002</v>
      </c>
      <c r="O321" s="13">
        <f>IF(OR(Model!G327&gt;6,Model!G327&lt;0.02),1.74888827,Model!G327)</f>
        <v>1.7488882699999999</v>
      </c>
      <c r="P321" s="13">
        <f>IF(OR(Model!H327&gt;0.6,Model!H327&lt;0.02),0.3561162,Model!H327)</f>
        <v>0.35611619999999999</v>
      </c>
      <c r="Q321" s="13">
        <f>IF(OR(Model!I327&gt;80,Model!I327&lt;0.02),39.55,Model!I327)</f>
        <v>39.549999999999997</v>
      </c>
      <c r="R321" s="13">
        <f>IF(OR(Model!J327&gt;80,Model!J327&lt;0.02),39.55,Model!J327)</f>
        <v>39.549999999999997</v>
      </c>
      <c r="S321" s="13">
        <f>IF(OR(Model!K327&gt;120,Model!K327&lt;0.02),63.9,Model!K327)</f>
        <v>63.9</v>
      </c>
      <c r="T321" s="13">
        <f>IF(OR(Model!L327&gt;11,Model!L327&lt;0.02),6.4719718,Model!L327)</f>
        <v>6.4719718000000004</v>
      </c>
      <c r="U321" s="13">
        <f t="shared" si="4"/>
        <v>0.94885144831249479</v>
      </c>
      <c r="V321" t="b">
        <f>IF(Model!B327&gt;0,'Calulations '!J321-U321)</f>
        <v>0</v>
      </c>
    </row>
    <row r="322" spans="10:22" x14ac:dyDescent="0.3">
      <c r="J322" s="13">
        <f>IF(OR(Model!B328&gt;7,Model!B328&lt;0.5),3.433,Model!B328)</f>
        <v>3.4329999999999998</v>
      </c>
      <c r="K322" s="13">
        <f>IF(OR(Model!C328&gt;0.4,Model!C328&lt;0.05),0.2550503,Model!C328)</f>
        <v>0.25505030000000001</v>
      </c>
      <c r="L322" s="13">
        <f>IF(OR(Model!D328&gt;5,Model!D328&lt;0.05),2.2251955,Model!D328)</f>
        <v>2.2251954999999999</v>
      </c>
      <c r="M322" s="13">
        <f>IF(OR(Model!E328&gt;3800,Model!E328&lt;0.02),1979.0503,Model!E328)</f>
        <v>1979.0503000000001</v>
      </c>
      <c r="N322" s="13">
        <f>IF(OR(Model!F328&gt;100,Model!F328&lt;0.02),44.390782,Model!F328)</f>
        <v>44.390782000000002</v>
      </c>
      <c r="O322" s="13">
        <f>IF(OR(Model!G328&gt;6,Model!G328&lt;0.02),1.74888827,Model!G328)</f>
        <v>1.7488882699999999</v>
      </c>
      <c r="P322" s="13">
        <f>IF(OR(Model!H328&gt;0.6,Model!H328&lt;0.02),0.3561162,Model!H328)</f>
        <v>0.35611619999999999</v>
      </c>
      <c r="Q322" s="13">
        <f>IF(OR(Model!I328&gt;80,Model!I328&lt;0.02),39.55,Model!I328)</f>
        <v>39.549999999999997</v>
      </c>
      <c r="R322" s="13">
        <f>IF(OR(Model!J328&gt;80,Model!J328&lt;0.02),39.55,Model!J328)</f>
        <v>39.549999999999997</v>
      </c>
      <c r="S322" s="13">
        <f>IF(OR(Model!K328&gt;120,Model!K328&lt;0.02),63.9,Model!K328)</f>
        <v>63.9</v>
      </c>
      <c r="T322" s="13">
        <f>IF(OR(Model!L328&gt;11,Model!L328&lt;0.02),6.4719718,Model!L328)</f>
        <v>6.4719718000000004</v>
      </c>
      <c r="U322" s="13">
        <f t="shared" si="4"/>
        <v>0.94885144831249479</v>
      </c>
      <c r="V322" t="b">
        <f>IF(Model!B328&gt;0,'Calulations '!J322-U322)</f>
        <v>0</v>
      </c>
    </row>
    <row r="323" spans="10:22" x14ac:dyDescent="0.3">
      <c r="J323" s="13">
        <f>IF(OR(Model!B329&gt;7,Model!B329&lt;0.5),3.433,Model!B329)</f>
        <v>3.4329999999999998</v>
      </c>
      <c r="K323" s="13">
        <f>IF(OR(Model!C329&gt;0.4,Model!C329&lt;0.05),0.2550503,Model!C329)</f>
        <v>0.25505030000000001</v>
      </c>
      <c r="L323" s="13">
        <f>IF(OR(Model!D329&gt;5,Model!D329&lt;0.05),2.2251955,Model!D329)</f>
        <v>2.2251954999999999</v>
      </c>
      <c r="M323" s="13">
        <f>IF(OR(Model!E329&gt;3800,Model!E329&lt;0.02),1979.0503,Model!E329)</f>
        <v>1979.0503000000001</v>
      </c>
      <c r="N323" s="13">
        <f>IF(OR(Model!F329&gt;100,Model!F329&lt;0.02),44.390782,Model!F329)</f>
        <v>44.390782000000002</v>
      </c>
      <c r="O323" s="13">
        <f>IF(OR(Model!G329&gt;6,Model!G329&lt;0.02),1.74888827,Model!G329)</f>
        <v>1.7488882699999999</v>
      </c>
      <c r="P323" s="13">
        <f>IF(OR(Model!H329&gt;0.6,Model!H329&lt;0.02),0.3561162,Model!H329)</f>
        <v>0.35611619999999999</v>
      </c>
      <c r="Q323" s="13">
        <f>IF(OR(Model!I329&gt;80,Model!I329&lt;0.02),39.55,Model!I329)</f>
        <v>39.549999999999997</v>
      </c>
      <c r="R323" s="13">
        <f>IF(OR(Model!J329&gt;80,Model!J329&lt;0.02),39.55,Model!J329)</f>
        <v>39.549999999999997</v>
      </c>
      <c r="S323" s="13">
        <f>IF(OR(Model!K329&gt;120,Model!K329&lt;0.02),63.9,Model!K329)</f>
        <v>63.9</v>
      </c>
      <c r="T323" s="13">
        <f>IF(OR(Model!L329&gt;11,Model!L329&lt;0.02),6.4719718,Model!L329)</f>
        <v>6.4719718000000004</v>
      </c>
      <c r="U323" s="13">
        <f t="shared" si="4"/>
        <v>0.94885144831249479</v>
      </c>
      <c r="V323" t="b">
        <f>IF(Model!B329&gt;0,'Calulations '!J323-U323)</f>
        <v>0</v>
      </c>
    </row>
    <row r="324" spans="10:22" x14ac:dyDescent="0.3">
      <c r="J324" s="13">
        <f>IF(OR(Model!B330&gt;7,Model!B330&lt;0.5),3.433,Model!B330)</f>
        <v>3.4329999999999998</v>
      </c>
      <c r="K324" s="13">
        <f>IF(OR(Model!C330&gt;0.4,Model!C330&lt;0.05),0.2550503,Model!C330)</f>
        <v>0.25505030000000001</v>
      </c>
      <c r="L324" s="13">
        <f>IF(OR(Model!D330&gt;5,Model!D330&lt;0.05),2.2251955,Model!D330)</f>
        <v>2.2251954999999999</v>
      </c>
      <c r="M324" s="13">
        <f>IF(OR(Model!E330&gt;3800,Model!E330&lt;0.02),1979.0503,Model!E330)</f>
        <v>1979.0503000000001</v>
      </c>
      <c r="N324" s="13">
        <f>IF(OR(Model!F330&gt;100,Model!F330&lt;0.02),44.390782,Model!F330)</f>
        <v>44.390782000000002</v>
      </c>
      <c r="O324" s="13">
        <f>IF(OR(Model!G330&gt;6,Model!G330&lt;0.02),1.74888827,Model!G330)</f>
        <v>1.7488882699999999</v>
      </c>
      <c r="P324" s="13">
        <f>IF(OR(Model!H330&gt;0.6,Model!H330&lt;0.02),0.3561162,Model!H330)</f>
        <v>0.35611619999999999</v>
      </c>
      <c r="Q324" s="13">
        <f>IF(OR(Model!I330&gt;80,Model!I330&lt;0.02),39.55,Model!I330)</f>
        <v>39.549999999999997</v>
      </c>
      <c r="R324" s="13">
        <f>IF(OR(Model!J330&gt;80,Model!J330&lt;0.02),39.55,Model!J330)</f>
        <v>39.549999999999997</v>
      </c>
      <c r="S324" s="13">
        <f>IF(OR(Model!K330&gt;120,Model!K330&lt;0.02),63.9,Model!K330)</f>
        <v>63.9</v>
      </c>
      <c r="T324" s="13">
        <f>IF(OR(Model!L330&gt;11,Model!L330&lt;0.02),6.4719718,Model!L330)</f>
        <v>6.4719718000000004</v>
      </c>
      <c r="U324" s="13">
        <f t="shared" si="4"/>
        <v>0.94885144831249479</v>
      </c>
      <c r="V324" t="b">
        <f>IF(Model!B330&gt;0,'Calulations '!J324-U324)</f>
        <v>0</v>
      </c>
    </row>
    <row r="325" spans="10:22" x14ac:dyDescent="0.3">
      <c r="J325" s="13">
        <f>IF(OR(Model!B331&gt;7,Model!B331&lt;0.5),3.433,Model!B331)</f>
        <v>3.4329999999999998</v>
      </c>
      <c r="K325" s="13">
        <f>IF(OR(Model!C331&gt;0.4,Model!C331&lt;0.05),0.2550503,Model!C331)</f>
        <v>0.25505030000000001</v>
      </c>
      <c r="L325" s="13">
        <f>IF(OR(Model!D331&gt;5,Model!D331&lt;0.05),2.2251955,Model!D331)</f>
        <v>2.2251954999999999</v>
      </c>
      <c r="M325" s="13">
        <f>IF(OR(Model!E331&gt;3800,Model!E331&lt;0.02),1979.0503,Model!E331)</f>
        <v>1979.0503000000001</v>
      </c>
      <c r="N325" s="13">
        <f>IF(OR(Model!F331&gt;100,Model!F331&lt;0.02),44.390782,Model!F331)</f>
        <v>44.390782000000002</v>
      </c>
      <c r="O325" s="13">
        <f>IF(OR(Model!G331&gt;6,Model!G331&lt;0.02),1.74888827,Model!G331)</f>
        <v>1.7488882699999999</v>
      </c>
      <c r="P325" s="13">
        <f>IF(OR(Model!H331&gt;0.6,Model!H331&lt;0.02),0.3561162,Model!H331)</f>
        <v>0.35611619999999999</v>
      </c>
      <c r="Q325" s="13">
        <f>IF(OR(Model!I331&gt;80,Model!I331&lt;0.02),39.55,Model!I331)</f>
        <v>39.549999999999997</v>
      </c>
      <c r="R325" s="13">
        <f>IF(OR(Model!J331&gt;80,Model!J331&lt;0.02),39.55,Model!J331)</f>
        <v>39.549999999999997</v>
      </c>
      <c r="S325" s="13">
        <f>IF(OR(Model!K331&gt;120,Model!K331&lt;0.02),63.9,Model!K331)</f>
        <v>63.9</v>
      </c>
      <c r="T325" s="13">
        <f>IF(OR(Model!L331&gt;11,Model!L331&lt;0.02),6.4719718,Model!L331)</f>
        <v>6.4719718000000004</v>
      </c>
      <c r="U325" s="13">
        <f t="shared" si="4"/>
        <v>0.94885144831249479</v>
      </c>
      <c r="V325" t="b">
        <f>IF(Model!B331&gt;0,'Calulations '!J325-U325)</f>
        <v>0</v>
      </c>
    </row>
    <row r="326" spans="10:22" x14ac:dyDescent="0.3">
      <c r="J326" s="13">
        <f>IF(OR(Model!B332&gt;7,Model!B332&lt;0.5),3.433,Model!B332)</f>
        <v>3.4329999999999998</v>
      </c>
      <c r="K326" s="13">
        <f>IF(OR(Model!C332&gt;0.4,Model!C332&lt;0.05),0.2550503,Model!C332)</f>
        <v>0.25505030000000001</v>
      </c>
      <c r="L326" s="13">
        <f>IF(OR(Model!D332&gt;5,Model!D332&lt;0.05),2.2251955,Model!D332)</f>
        <v>2.2251954999999999</v>
      </c>
      <c r="M326" s="13">
        <f>IF(OR(Model!E332&gt;3800,Model!E332&lt;0.02),1979.0503,Model!E332)</f>
        <v>1979.0503000000001</v>
      </c>
      <c r="N326" s="13">
        <f>IF(OR(Model!F332&gt;100,Model!F332&lt;0.02),44.390782,Model!F332)</f>
        <v>44.390782000000002</v>
      </c>
      <c r="O326" s="13">
        <f>IF(OR(Model!G332&gt;6,Model!G332&lt;0.02),1.74888827,Model!G332)</f>
        <v>1.7488882699999999</v>
      </c>
      <c r="P326" s="13">
        <f>IF(OR(Model!H332&gt;0.6,Model!H332&lt;0.02),0.3561162,Model!H332)</f>
        <v>0.35611619999999999</v>
      </c>
      <c r="Q326" s="13">
        <f>IF(OR(Model!I332&gt;80,Model!I332&lt;0.02),39.55,Model!I332)</f>
        <v>39.549999999999997</v>
      </c>
      <c r="R326" s="13">
        <f>IF(OR(Model!J332&gt;80,Model!J332&lt;0.02),39.55,Model!J332)</f>
        <v>39.549999999999997</v>
      </c>
      <c r="S326" s="13">
        <f>IF(OR(Model!K332&gt;120,Model!K332&lt;0.02),63.9,Model!K332)</f>
        <v>63.9</v>
      </c>
      <c r="T326" s="13">
        <f>IF(OR(Model!L332&gt;11,Model!L332&lt;0.02),6.4719718,Model!L332)</f>
        <v>6.4719718000000004</v>
      </c>
      <c r="U326" s="13">
        <f t="shared" si="4"/>
        <v>0.94885144831249479</v>
      </c>
      <c r="V326" t="b">
        <f>IF(Model!B332&gt;0,'Calulations '!J326-U326)</f>
        <v>0</v>
      </c>
    </row>
    <row r="327" spans="10:22" x14ac:dyDescent="0.3">
      <c r="J327" s="13">
        <f>IF(OR(Model!B333&gt;7,Model!B333&lt;0.5),3.433,Model!B333)</f>
        <v>3.4329999999999998</v>
      </c>
      <c r="K327" s="13">
        <f>IF(OR(Model!C333&gt;0.4,Model!C333&lt;0.05),0.2550503,Model!C333)</f>
        <v>0.25505030000000001</v>
      </c>
      <c r="L327" s="13">
        <f>IF(OR(Model!D333&gt;5,Model!D333&lt;0.05),2.2251955,Model!D333)</f>
        <v>2.2251954999999999</v>
      </c>
      <c r="M327" s="13">
        <f>IF(OR(Model!E333&gt;3800,Model!E333&lt;0.02),1979.0503,Model!E333)</f>
        <v>1979.0503000000001</v>
      </c>
      <c r="N327" s="13">
        <f>IF(OR(Model!F333&gt;100,Model!F333&lt;0.02),44.390782,Model!F333)</f>
        <v>44.390782000000002</v>
      </c>
      <c r="O327" s="13">
        <f>IF(OR(Model!G333&gt;6,Model!G333&lt;0.02),1.74888827,Model!G333)</f>
        <v>1.7488882699999999</v>
      </c>
      <c r="P327" s="13">
        <f>IF(OR(Model!H333&gt;0.6,Model!H333&lt;0.02),0.3561162,Model!H333)</f>
        <v>0.35611619999999999</v>
      </c>
      <c r="Q327" s="13">
        <f>IF(OR(Model!I333&gt;80,Model!I333&lt;0.02),39.55,Model!I333)</f>
        <v>39.549999999999997</v>
      </c>
      <c r="R327" s="13">
        <f>IF(OR(Model!J333&gt;80,Model!J333&lt;0.02),39.55,Model!J333)</f>
        <v>39.549999999999997</v>
      </c>
      <c r="S327" s="13">
        <f>IF(OR(Model!K333&gt;120,Model!K333&lt;0.02),63.9,Model!K333)</f>
        <v>63.9</v>
      </c>
      <c r="T327" s="13">
        <f>IF(OR(Model!L333&gt;11,Model!L333&lt;0.02),6.4719718,Model!L333)</f>
        <v>6.4719718000000004</v>
      </c>
      <c r="U327" s="13">
        <f t="shared" si="4"/>
        <v>0.94885144831249479</v>
      </c>
      <c r="V327" t="b">
        <f>IF(Model!B333&gt;0,'Calulations '!J327-U327)</f>
        <v>0</v>
      </c>
    </row>
    <row r="328" spans="10:22" x14ac:dyDescent="0.3">
      <c r="J328" s="13">
        <f>IF(OR(Model!B334&gt;7,Model!B334&lt;0.5),3.433,Model!B334)</f>
        <v>3.4329999999999998</v>
      </c>
      <c r="K328" s="13">
        <f>IF(OR(Model!C334&gt;0.4,Model!C334&lt;0.05),0.2550503,Model!C334)</f>
        <v>0.25505030000000001</v>
      </c>
      <c r="L328" s="13">
        <f>IF(OR(Model!D334&gt;5,Model!D334&lt;0.05),2.2251955,Model!D334)</f>
        <v>2.2251954999999999</v>
      </c>
      <c r="M328" s="13">
        <f>IF(OR(Model!E334&gt;3800,Model!E334&lt;0.02),1979.0503,Model!E334)</f>
        <v>1979.0503000000001</v>
      </c>
      <c r="N328" s="13">
        <f>IF(OR(Model!F334&gt;100,Model!F334&lt;0.02),44.390782,Model!F334)</f>
        <v>44.390782000000002</v>
      </c>
      <c r="O328" s="13">
        <f>IF(OR(Model!G334&gt;6,Model!G334&lt;0.02),1.74888827,Model!G334)</f>
        <v>1.7488882699999999</v>
      </c>
      <c r="P328" s="13">
        <f>IF(OR(Model!H334&gt;0.6,Model!H334&lt;0.02),0.3561162,Model!H334)</f>
        <v>0.35611619999999999</v>
      </c>
      <c r="Q328" s="13">
        <f>IF(OR(Model!I334&gt;80,Model!I334&lt;0.02),39.55,Model!I334)</f>
        <v>39.549999999999997</v>
      </c>
      <c r="R328" s="13">
        <f>IF(OR(Model!J334&gt;80,Model!J334&lt;0.02),39.55,Model!J334)</f>
        <v>39.549999999999997</v>
      </c>
      <c r="S328" s="13">
        <f>IF(OR(Model!K334&gt;120,Model!K334&lt;0.02),63.9,Model!K334)</f>
        <v>63.9</v>
      </c>
      <c r="T328" s="13">
        <f>IF(OR(Model!L334&gt;11,Model!L334&lt;0.02),6.4719718,Model!L334)</f>
        <v>6.4719718000000004</v>
      </c>
      <c r="U328" s="13">
        <f t="shared" si="4"/>
        <v>0.94885144831249479</v>
      </c>
      <c r="V328" t="b">
        <f>IF(Model!B334&gt;0,'Calulations '!J328-U328)</f>
        <v>0</v>
      </c>
    </row>
    <row r="329" spans="10:22" x14ac:dyDescent="0.3">
      <c r="J329" s="13">
        <f>IF(OR(Model!B335&gt;7,Model!B335&lt;0.5),3.433,Model!B335)</f>
        <v>3.4329999999999998</v>
      </c>
      <c r="K329" s="13">
        <f>IF(OR(Model!C335&gt;0.4,Model!C335&lt;0.05),0.2550503,Model!C335)</f>
        <v>0.25505030000000001</v>
      </c>
      <c r="L329" s="13">
        <f>IF(OR(Model!D335&gt;5,Model!D335&lt;0.05),2.2251955,Model!D335)</f>
        <v>2.2251954999999999</v>
      </c>
      <c r="M329" s="13">
        <f>IF(OR(Model!E335&gt;3800,Model!E335&lt;0.02),1979.0503,Model!E335)</f>
        <v>1979.0503000000001</v>
      </c>
      <c r="N329" s="13">
        <f>IF(OR(Model!F335&gt;100,Model!F335&lt;0.02),44.390782,Model!F335)</f>
        <v>44.390782000000002</v>
      </c>
      <c r="O329" s="13">
        <f>IF(OR(Model!G335&gt;6,Model!G335&lt;0.02),1.74888827,Model!G335)</f>
        <v>1.7488882699999999</v>
      </c>
      <c r="P329" s="13">
        <f>IF(OR(Model!H335&gt;0.6,Model!H335&lt;0.02),0.3561162,Model!H335)</f>
        <v>0.35611619999999999</v>
      </c>
      <c r="Q329" s="13">
        <f>IF(OR(Model!I335&gt;80,Model!I335&lt;0.02),39.55,Model!I335)</f>
        <v>39.549999999999997</v>
      </c>
      <c r="R329" s="13">
        <f>IF(OR(Model!J335&gt;80,Model!J335&lt;0.02),39.55,Model!J335)</f>
        <v>39.549999999999997</v>
      </c>
      <c r="S329" s="13">
        <f>IF(OR(Model!K335&gt;120,Model!K335&lt;0.02),63.9,Model!K335)</f>
        <v>63.9</v>
      </c>
      <c r="T329" s="13">
        <f>IF(OR(Model!L335&gt;11,Model!L335&lt;0.02),6.4719718,Model!L335)</f>
        <v>6.4719718000000004</v>
      </c>
      <c r="U329" s="13">
        <f t="shared" si="4"/>
        <v>0.94885144831249479</v>
      </c>
      <c r="V329" t="b">
        <f>IF(Model!B335&gt;0,'Calulations '!J329-U329)</f>
        <v>0</v>
      </c>
    </row>
    <row r="330" spans="10:22" x14ac:dyDescent="0.3">
      <c r="J330" s="13">
        <f>IF(OR(Model!B336&gt;7,Model!B336&lt;0.5),3.433,Model!B336)</f>
        <v>3.4329999999999998</v>
      </c>
      <c r="K330" s="13">
        <f>IF(OR(Model!C336&gt;0.4,Model!C336&lt;0.05),0.2550503,Model!C336)</f>
        <v>0.25505030000000001</v>
      </c>
      <c r="L330" s="13">
        <f>IF(OR(Model!D336&gt;5,Model!D336&lt;0.05),2.2251955,Model!D336)</f>
        <v>2.2251954999999999</v>
      </c>
      <c r="M330" s="13">
        <f>IF(OR(Model!E336&gt;3800,Model!E336&lt;0.02),1979.0503,Model!E336)</f>
        <v>1979.0503000000001</v>
      </c>
      <c r="N330" s="13">
        <f>IF(OR(Model!F336&gt;100,Model!F336&lt;0.02),44.390782,Model!F336)</f>
        <v>44.390782000000002</v>
      </c>
      <c r="O330" s="13">
        <f>IF(OR(Model!G336&gt;6,Model!G336&lt;0.02),1.74888827,Model!G336)</f>
        <v>1.7488882699999999</v>
      </c>
      <c r="P330" s="13">
        <f>IF(OR(Model!H336&gt;0.6,Model!H336&lt;0.02),0.3561162,Model!H336)</f>
        <v>0.35611619999999999</v>
      </c>
      <c r="Q330" s="13">
        <f>IF(OR(Model!I336&gt;80,Model!I336&lt;0.02),39.55,Model!I336)</f>
        <v>39.549999999999997</v>
      </c>
      <c r="R330" s="13">
        <f>IF(OR(Model!J336&gt;80,Model!J336&lt;0.02),39.55,Model!J336)</f>
        <v>39.549999999999997</v>
      </c>
      <c r="S330" s="13">
        <f>IF(OR(Model!K336&gt;120,Model!K336&lt;0.02),63.9,Model!K336)</f>
        <v>63.9</v>
      </c>
      <c r="T330" s="13">
        <f>IF(OR(Model!L336&gt;11,Model!L336&lt;0.02),6.4719718,Model!L336)</f>
        <v>6.4719718000000004</v>
      </c>
      <c r="U330" s="13">
        <f t="shared" si="4"/>
        <v>0.94885144831249479</v>
      </c>
      <c r="V330" t="b">
        <f>IF(Model!B336&gt;0,'Calulations '!J330-U330)</f>
        <v>0</v>
      </c>
    </row>
    <row r="331" spans="10:22" x14ac:dyDescent="0.3">
      <c r="J331" s="13">
        <f>IF(OR(Model!B337&gt;7,Model!B337&lt;0.5),3.433,Model!B337)</f>
        <v>3.4329999999999998</v>
      </c>
      <c r="K331" s="13">
        <f>IF(OR(Model!C337&gt;0.4,Model!C337&lt;0.05),0.2550503,Model!C337)</f>
        <v>0.25505030000000001</v>
      </c>
      <c r="L331" s="13">
        <f>IF(OR(Model!D337&gt;5,Model!D337&lt;0.05),2.2251955,Model!D337)</f>
        <v>2.2251954999999999</v>
      </c>
      <c r="M331" s="13">
        <f>IF(OR(Model!E337&gt;3800,Model!E337&lt;0.02),1979.0503,Model!E337)</f>
        <v>1979.0503000000001</v>
      </c>
      <c r="N331" s="13">
        <f>IF(OR(Model!F337&gt;100,Model!F337&lt;0.02),44.390782,Model!F337)</f>
        <v>44.390782000000002</v>
      </c>
      <c r="O331" s="13">
        <f>IF(OR(Model!G337&gt;6,Model!G337&lt;0.02),1.74888827,Model!G337)</f>
        <v>1.7488882699999999</v>
      </c>
      <c r="P331" s="13">
        <f>IF(OR(Model!H337&gt;0.6,Model!H337&lt;0.02),0.3561162,Model!H337)</f>
        <v>0.35611619999999999</v>
      </c>
      <c r="Q331" s="13">
        <f>IF(OR(Model!I337&gt;80,Model!I337&lt;0.02),39.55,Model!I337)</f>
        <v>39.549999999999997</v>
      </c>
      <c r="R331" s="13">
        <f>IF(OR(Model!J337&gt;80,Model!J337&lt;0.02),39.55,Model!J337)</f>
        <v>39.549999999999997</v>
      </c>
      <c r="S331" s="13">
        <f>IF(OR(Model!K337&gt;120,Model!K337&lt;0.02),63.9,Model!K337)</f>
        <v>63.9</v>
      </c>
      <c r="T331" s="13">
        <f>IF(OR(Model!L337&gt;11,Model!L337&lt;0.02),6.4719718,Model!L337)</f>
        <v>6.4719718000000004</v>
      </c>
      <c r="U331" s="13">
        <f t="shared" si="4"/>
        <v>0.94885144831249479</v>
      </c>
      <c r="V331" t="b">
        <f>IF(Model!B337&gt;0,'Calulations '!J331-U331)</f>
        <v>0</v>
      </c>
    </row>
    <row r="332" spans="10:22" x14ac:dyDescent="0.3">
      <c r="J332" s="13">
        <f>IF(OR(Model!B338&gt;7,Model!B338&lt;0.5),3.433,Model!B338)</f>
        <v>3.4329999999999998</v>
      </c>
      <c r="K332" s="13">
        <f>IF(OR(Model!C338&gt;0.4,Model!C338&lt;0.05),0.2550503,Model!C338)</f>
        <v>0.25505030000000001</v>
      </c>
      <c r="L332" s="13">
        <f>IF(OR(Model!D338&gt;5,Model!D338&lt;0.05),2.2251955,Model!D338)</f>
        <v>2.2251954999999999</v>
      </c>
      <c r="M332" s="13">
        <f>IF(OR(Model!E338&gt;3800,Model!E338&lt;0.02),1979.0503,Model!E338)</f>
        <v>1979.0503000000001</v>
      </c>
      <c r="N332" s="13">
        <f>IF(OR(Model!F338&gt;100,Model!F338&lt;0.02),44.390782,Model!F338)</f>
        <v>44.390782000000002</v>
      </c>
      <c r="O332" s="13">
        <f>IF(OR(Model!G338&gt;6,Model!G338&lt;0.02),1.74888827,Model!G338)</f>
        <v>1.7488882699999999</v>
      </c>
      <c r="P332" s="13">
        <f>IF(OR(Model!H338&gt;0.6,Model!H338&lt;0.02),0.3561162,Model!H338)</f>
        <v>0.35611619999999999</v>
      </c>
      <c r="Q332" s="13">
        <f>IF(OR(Model!I338&gt;80,Model!I338&lt;0.02),39.55,Model!I338)</f>
        <v>39.549999999999997</v>
      </c>
      <c r="R332" s="13">
        <f>IF(OR(Model!J338&gt;80,Model!J338&lt;0.02),39.55,Model!J338)</f>
        <v>39.549999999999997</v>
      </c>
      <c r="S332" s="13">
        <f>IF(OR(Model!K338&gt;120,Model!K338&lt;0.02),63.9,Model!K338)</f>
        <v>63.9</v>
      </c>
      <c r="T332" s="13">
        <f>IF(OR(Model!L338&gt;11,Model!L338&lt;0.02),6.4719718,Model!L338)</f>
        <v>6.4719718000000004</v>
      </c>
      <c r="U332" s="13">
        <f t="shared" ref="U332:U395" si="5">IF($A$10="NF",($B$83+$B$84*K332+$B$85*M332+$B$86*N332+$B$87*R332+$B$88*T332+(L332/39.1)*$B$89+(O332/20.04)*$B$90+(P332/12.16)*$B$91+(K332-0.254695965417868)*(((O332/20.04)-0.0873483583285303)*-7.3498004038469)+(K332-0.254695965417868)*(((P332/12.16)-0.0293638848126801)*-102.292324166221)+$B$94*J332),0)</f>
        <v>0.94885144831249479</v>
      </c>
      <c r="V332" t="b">
        <f>IF(Model!B338&gt;0,'Calulations '!J332-U332)</f>
        <v>0</v>
      </c>
    </row>
    <row r="333" spans="10:22" x14ac:dyDescent="0.3">
      <c r="J333" s="13">
        <f>IF(OR(Model!B339&gt;7,Model!B339&lt;0.5),3.433,Model!B339)</f>
        <v>3.4329999999999998</v>
      </c>
      <c r="K333" s="13">
        <f>IF(OR(Model!C339&gt;0.4,Model!C339&lt;0.05),0.2550503,Model!C339)</f>
        <v>0.25505030000000001</v>
      </c>
      <c r="L333" s="13">
        <f>IF(OR(Model!D339&gt;5,Model!D339&lt;0.05),2.2251955,Model!D339)</f>
        <v>2.2251954999999999</v>
      </c>
      <c r="M333" s="13">
        <f>IF(OR(Model!E339&gt;3800,Model!E339&lt;0.02),1979.0503,Model!E339)</f>
        <v>1979.0503000000001</v>
      </c>
      <c r="N333" s="13">
        <f>IF(OR(Model!F339&gt;100,Model!F339&lt;0.02),44.390782,Model!F339)</f>
        <v>44.390782000000002</v>
      </c>
      <c r="O333" s="13">
        <f>IF(OR(Model!G339&gt;6,Model!G339&lt;0.02),1.74888827,Model!G339)</f>
        <v>1.7488882699999999</v>
      </c>
      <c r="P333" s="13">
        <f>IF(OR(Model!H339&gt;0.6,Model!H339&lt;0.02),0.3561162,Model!H339)</f>
        <v>0.35611619999999999</v>
      </c>
      <c r="Q333" s="13">
        <f>IF(OR(Model!I339&gt;80,Model!I339&lt;0.02),39.55,Model!I339)</f>
        <v>39.549999999999997</v>
      </c>
      <c r="R333" s="13">
        <f>IF(OR(Model!J339&gt;80,Model!J339&lt;0.02),39.55,Model!J339)</f>
        <v>39.549999999999997</v>
      </c>
      <c r="S333" s="13">
        <f>IF(OR(Model!K339&gt;120,Model!K339&lt;0.02),63.9,Model!K339)</f>
        <v>63.9</v>
      </c>
      <c r="T333" s="13">
        <f>IF(OR(Model!L339&gt;11,Model!L339&lt;0.02),6.4719718,Model!L339)</f>
        <v>6.4719718000000004</v>
      </c>
      <c r="U333" s="13">
        <f t="shared" si="5"/>
        <v>0.94885144831249479</v>
      </c>
      <c r="V333" t="b">
        <f>IF(Model!B339&gt;0,'Calulations '!J333-U333)</f>
        <v>0</v>
      </c>
    </row>
    <row r="334" spans="10:22" x14ac:dyDescent="0.3">
      <c r="J334" s="13">
        <f>IF(OR(Model!B340&gt;7,Model!B340&lt;0.5),3.433,Model!B340)</f>
        <v>3.4329999999999998</v>
      </c>
      <c r="K334" s="13">
        <f>IF(OR(Model!C340&gt;0.4,Model!C340&lt;0.05),0.2550503,Model!C340)</f>
        <v>0.25505030000000001</v>
      </c>
      <c r="L334" s="13">
        <f>IF(OR(Model!D340&gt;5,Model!D340&lt;0.05),2.2251955,Model!D340)</f>
        <v>2.2251954999999999</v>
      </c>
      <c r="M334" s="13">
        <f>IF(OR(Model!E340&gt;3800,Model!E340&lt;0.02),1979.0503,Model!E340)</f>
        <v>1979.0503000000001</v>
      </c>
      <c r="N334" s="13">
        <f>IF(OR(Model!F340&gt;100,Model!F340&lt;0.02),44.390782,Model!F340)</f>
        <v>44.390782000000002</v>
      </c>
      <c r="O334" s="13">
        <f>IF(OR(Model!G340&gt;6,Model!G340&lt;0.02),1.74888827,Model!G340)</f>
        <v>1.7488882699999999</v>
      </c>
      <c r="P334" s="13">
        <f>IF(OR(Model!H340&gt;0.6,Model!H340&lt;0.02),0.3561162,Model!H340)</f>
        <v>0.35611619999999999</v>
      </c>
      <c r="Q334" s="13">
        <f>IF(OR(Model!I340&gt;80,Model!I340&lt;0.02),39.55,Model!I340)</f>
        <v>39.549999999999997</v>
      </c>
      <c r="R334" s="13">
        <f>IF(OR(Model!J340&gt;80,Model!J340&lt;0.02),39.55,Model!J340)</f>
        <v>39.549999999999997</v>
      </c>
      <c r="S334" s="13">
        <f>IF(OR(Model!K340&gt;120,Model!K340&lt;0.02),63.9,Model!K340)</f>
        <v>63.9</v>
      </c>
      <c r="T334" s="13">
        <f>IF(OR(Model!L340&gt;11,Model!L340&lt;0.02),6.4719718,Model!L340)</f>
        <v>6.4719718000000004</v>
      </c>
      <c r="U334" s="13">
        <f t="shared" si="5"/>
        <v>0.94885144831249479</v>
      </c>
      <c r="V334" t="b">
        <f>IF(Model!B340&gt;0,'Calulations '!J334-U334)</f>
        <v>0</v>
      </c>
    </row>
    <row r="335" spans="10:22" x14ac:dyDescent="0.3">
      <c r="J335" s="13">
        <f>IF(OR(Model!B341&gt;7,Model!B341&lt;0.5),3.433,Model!B341)</f>
        <v>3.4329999999999998</v>
      </c>
      <c r="K335" s="13">
        <f>IF(OR(Model!C341&gt;0.4,Model!C341&lt;0.05),0.2550503,Model!C341)</f>
        <v>0.25505030000000001</v>
      </c>
      <c r="L335" s="13">
        <f>IF(OR(Model!D341&gt;5,Model!D341&lt;0.05),2.2251955,Model!D341)</f>
        <v>2.2251954999999999</v>
      </c>
      <c r="M335" s="13">
        <f>IF(OR(Model!E341&gt;3800,Model!E341&lt;0.02),1979.0503,Model!E341)</f>
        <v>1979.0503000000001</v>
      </c>
      <c r="N335" s="13">
        <f>IF(OR(Model!F341&gt;100,Model!F341&lt;0.02),44.390782,Model!F341)</f>
        <v>44.390782000000002</v>
      </c>
      <c r="O335" s="13">
        <f>IF(OR(Model!G341&gt;6,Model!G341&lt;0.02),1.74888827,Model!G341)</f>
        <v>1.7488882699999999</v>
      </c>
      <c r="P335" s="13">
        <f>IF(OR(Model!H341&gt;0.6,Model!H341&lt;0.02),0.3561162,Model!H341)</f>
        <v>0.35611619999999999</v>
      </c>
      <c r="Q335" s="13">
        <f>IF(OR(Model!I341&gt;80,Model!I341&lt;0.02),39.55,Model!I341)</f>
        <v>39.549999999999997</v>
      </c>
      <c r="R335" s="13">
        <f>IF(OR(Model!J341&gt;80,Model!J341&lt;0.02),39.55,Model!J341)</f>
        <v>39.549999999999997</v>
      </c>
      <c r="S335" s="13">
        <f>IF(OR(Model!K341&gt;120,Model!K341&lt;0.02),63.9,Model!K341)</f>
        <v>63.9</v>
      </c>
      <c r="T335" s="13">
        <f>IF(OR(Model!L341&gt;11,Model!L341&lt;0.02),6.4719718,Model!L341)</f>
        <v>6.4719718000000004</v>
      </c>
      <c r="U335" s="13">
        <f t="shared" si="5"/>
        <v>0.94885144831249479</v>
      </c>
      <c r="V335" t="b">
        <f>IF(Model!B341&gt;0,'Calulations '!J335-U335)</f>
        <v>0</v>
      </c>
    </row>
    <row r="336" spans="10:22" x14ac:dyDescent="0.3">
      <c r="J336" s="13">
        <f>IF(OR(Model!B342&gt;7,Model!B342&lt;0.5),3.433,Model!B342)</f>
        <v>3.4329999999999998</v>
      </c>
      <c r="K336" s="13">
        <f>IF(OR(Model!C342&gt;0.4,Model!C342&lt;0.05),0.2550503,Model!C342)</f>
        <v>0.25505030000000001</v>
      </c>
      <c r="L336" s="13">
        <f>IF(OR(Model!D342&gt;5,Model!D342&lt;0.05),2.2251955,Model!D342)</f>
        <v>2.2251954999999999</v>
      </c>
      <c r="M336" s="13">
        <f>IF(OR(Model!E342&gt;3800,Model!E342&lt;0.02),1979.0503,Model!E342)</f>
        <v>1979.0503000000001</v>
      </c>
      <c r="N336" s="13">
        <f>IF(OR(Model!F342&gt;100,Model!F342&lt;0.02),44.390782,Model!F342)</f>
        <v>44.390782000000002</v>
      </c>
      <c r="O336" s="13">
        <f>IF(OR(Model!G342&gt;6,Model!G342&lt;0.02),1.74888827,Model!G342)</f>
        <v>1.7488882699999999</v>
      </c>
      <c r="P336" s="13">
        <f>IF(OR(Model!H342&gt;0.6,Model!H342&lt;0.02),0.3561162,Model!H342)</f>
        <v>0.35611619999999999</v>
      </c>
      <c r="Q336" s="13">
        <f>IF(OR(Model!I342&gt;80,Model!I342&lt;0.02),39.55,Model!I342)</f>
        <v>39.549999999999997</v>
      </c>
      <c r="R336" s="13">
        <f>IF(OR(Model!J342&gt;80,Model!J342&lt;0.02),39.55,Model!J342)</f>
        <v>39.549999999999997</v>
      </c>
      <c r="S336" s="13">
        <f>IF(OR(Model!K342&gt;120,Model!K342&lt;0.02),63.9,Model!K342)</f>
        <v>63.9</v>
      </c>
      <c r="T336" s="13">
        <f>IF(OR(Model!L342&gt;11,Model!L342&lt;0.02),6.4719718,Model!L342)</f>
        <v>6.4719718000000004</v>
      </c>
      <c r="U336" s="13">
        <f t="shared" si="5"/>
        <v>0.94885144831249479</v>
      </c>
      <c r="V336" t="b">
        <f>IF(Model!B342&gt;0,'Calulations '!J336-U336)</f>
        <v>0</v>
      </c>
    </row>
    <row r="337" spans="10:22" x14ac:dyDescent="0.3">
      <c r="J337" s="13">
        <f>IF(OR(Model!B343&gt;7,Model!B343&lt;0.5),3.433,Model!B343)</f>
        <v>3.4329999999999998</v>
      </c>
      <c r="K337" s="13">
        <f>IF(OR(Model!C343&gt;0.4,Model!C343&lt;0.05),0.2550503,Model!C343)</f>
        <v>0.25505030000000001</v>
      </c>
      <c r="L337" s="13">
        <f>IF(OR(Model!D343&gt;5,Model!D343&lt;0.05),2.2251955,Model!D343)</f>
        <v>2.2251954999999999</v>
      </c>
      <c r="M337" s="13">
        <f>IF(OR(Model!E343&gt;3800,Model!E343&lt;0.02),1979.0503,Model!E343)</f>
        <v>1979.0503000000001</v>
      </c>
      <c r="N337" s="13">
        <f>IF(OR(Model!F343&gt;100,Model!F343&lt;0.02),44.390782,Model!F343)</f>
        <v>44.390782000000002</v>
      </c>
      <c r="O337" s="13">
        <f>IF(OR(Model!G343&gt;6,Model!G343&lt;0.02),1.74888827,Model!G343)</f>
        <v>1.7488882699999999</v>
      </c>
      <c r="P337" s="13">
        <f>IF(OR(Model!H343&gt;0.6,Model!H343&lt;0.02),0.3561162,Model!H343)</f>
        <v>0.35611619999999999</v>
      </c>
      <c r="Q337" s="13">
        <f>IF(OR(Model!I343&gt;80,Model!I343&lt;0.02),39.55,Model!I343)</f>
        <v>39.549999999999997</v>
      </c>
      <c r="R337" s="13">
        <f>IF(OR(Model!J343&gt;80,Model!J343&lt;0.02),39.55,Model!J343)</f>
        <v>39.549999999999997</v>
      </c>
      <c r="S337" s="13">
        <f>IF(OR(Model!K343&gt;120,Model!K343&lt;0.02),63.9,Model!K343)</f>
        <v>63.9</v>
      </c>
      <c r="T337" s="13">
        <f>IF(OR(Model!L343&gt;11,Model!L343&lt;0.02),6.4719718,Model!L343)</f>
        <v>6.4719718000000004</v>
      </c>
      <c r="U337" s="13">
        <f t="shared" si="5"/>
        <v>0.94885144831249479</v>
      </c>
      <c r="V337" t="b">
        <f>IF(Model!B343&gt;0,'Calulations '!J337-U337)</f>
        <v>0</v>
      </c>
    </row>
    <row r="338" spans="10:22" x14ac:dyDescent="0.3">
      <c r="J338" s="13">
        <f>IF(OR(Model!B344&gt;7,Model!B344&lt;0.5),3.433,Model!B344)</f>
        <v>3.4329999999999998</v>
      </c>
      <c r="K338" s="13">
        <f>IF(OR(Model!C344&gt;0.4,Model!C344&lt;0.05),0.2550503,Model!C344)</f>
        <v>0.25505030000000001</v>
      </c>
      <c r="L338" s="13">
        <f>IF(OR(Model!D344&gt;5,Model!D344&lt;0.05),2.2251955,Model!D344)</f>
        <v>2.2251954999999999</v>
      </c>
      <c r="M338" s="13">
        <f>IF(OR(Model!E344&gt;3800,Model!E344&lt;0.02),1979.0503,Model!E344)</f>
        <v>1979.0503000000001</v>
      </c>
      <c r="N338" s="13">
        <f>IF(OR(Model!F344&gt;100,Model!F344&lt;0.02),44.390782,Model!F344)</f>
        <v>44.390782000000002</v>
      </c>
      <c r="O338" s="13">
        <f>IF(OR(Model!G344&gt;6,Model!G344&lt;0.02),1.74888827,Model!G344)</f>
        <v>1.7488882699999999</v>
      </c>
      <c r="P338" s="13">
        <f>IF(OR(Model!H344&gt;0.6,Model!H344&lt;0.02),0.3561162,Model!H344)</f>
        <v>0.35611619999999999</v>
      </c>
      <c r="Q338" s="13">
        <f>IF(OR(Model!I344&gt;80,Model!I344&lt;0.02),39.55,Model!I344)</f>
        <v>39.549999999999997</v>
      </c>
      <c r="R338" s="13">
        <f>IF(OR(Model!J344&gt;80,Model!J344&lt;0.02),39.55,Model!J344)</f>
        <v>39.549999999999997</v>
      </c>
      <c r="S338" s="13">
        <f>IF(OR(Model!K344&gt;120,Model!K344&lt;0.02),63.9,Model!K344)</f>
        <v>63.9</v>
      </c>
      <c r="T338" s="13">
        <f>IF(OR(Model!L344&gt;11,Model!L344&lt;0.02),6.4719718,Model!L344)</f>
        <v>6.4719718000000004</v>
      </c>
      <c r="U338" s="13">
        <f t="shared" si="5"/>
        <v>0.94885144831249479</v>
      </c>
      <c r="V338" t="b">
        <f>IF(Model!B344&gt;0,'Calulations '!J338-U338)</f>
        <v>0</v>
      </c>
    </row>
    <row r="339" spans="10:22" x14ac:dyDescent="0.3">
      <c r="J339" s="13">
        <f>IF(OR(Model!B345&gt;7,Model!B345&lt;0.5),3.433,Model!B345)</f>
        <v>3.4329999999999998</v>
      </c>
      <c r="K339" s="13">
        <f>IF(OR(Model!C345&gt;0.4,Model!C345&lt;0.05),0.2550503,Model!C345)</f>
        <v>0.25505030000000001</v>
      </c>
      <c r="L339" s="13">
        <f>IF(OR(Model!D345&gt;5,Model!D345&lt;0.05),2.2251955,Model!D345)</f>
        <v>2.2251954999999999</v>
      </c>
      <c r="M339" s="13">
        <f>IF(OR(Model!E345&gt;3800,Model!E345&lt;0.02),1979.0503,Model!E345)</f>
        <v>1979.0503000000001</v>
      </c>
      <c r="N339" s="13">
        <f>IF(OR(Model!F345&gt;100,Model!F345&lt;0.02),44.390782,Model!F345)</f>
        <v>44.390782000000002</v>
      </c>
      <c r="O339" s="13">
        <f>IF(OR(Model!G345&gt;6,Model!G345&lt;0.02),1.74888827,Model!G345)</f>
        <v>1.7488882699999999</v>
      </c>
      <c r="P339" s="13">
        <f>IF(OR(Model!H345&gt;0.6,Model!H345&lt;0.02),0.3561162,Model!H345)</f>
        <v>0.35611619999999999</v>
      </c>
      <c r="Q339" s="13">
        <f>IF(OR(Model!I345&gt;80,Model!I345&lt;0.02),39.55,Model!I345)</f>
        <v>39.549999999999997</v>
      </c>
      <c r="R339" s="13">
        <f>IF(OR(Model!J345&gt;80,Model!J345&lt;0.02),39.55,Model!J345)</f>
        <v>39.549999999999997</v>
      </c>
      <c r="S339" s="13">
        <f>IF(OR(Model!K345&gt;120,Model!K345&lt;0.02),63.9,Model!K345)</f>
        <v>63.9</v>
      </c>
      <c r="T339" s="13">
        <f>IF(OR(Model!L345&gt;11,Model!L345&lt;0.02),6.4719718,Model!L345)</f>
        <v>6.4719718000000004</v>
      </c>
      <c r="U339" s="13">
        <f t="shared" si="5"/>
        <v>0.94885144831249479</v>
      </c>
      <c r="V339" t="b">
        <f>IF(Model!B345&gt;0,'Calulations '!J339-U339)</f>
        <v>0</v>
      </c>
    </row>
    <row r="340" spans="10:22" x14ac:dyDescent="0.3">
      <c r="J340" s="13">
        <f>IF(OR(Model!B346&gt;7,Model!B346&lt;0.5),3.433,Model!B346)</f>
        <v>3.4329999999999998</v>
      </c>
      <c r="K340" s="13">
        <f>IF(OR(Model!C346&gt;0.4,Model!C346&lt;0.05),0.2550503,Model!C346)</f>
        <v>0.25505030000000001</v>
      </c>
      <c r="L340" s="13">
        <f>IF(OR(Model!D346&gt;5,Model!D346&lt;0.05),2.2251955,Model!D346)</f>
        <v>2.2251954999999999</v>
      </c>
      <c r="M340" s="13">
        <f>IF(OR(Model!E346&gt;3800,Model!E346&lt;0.02),1979.0503,Model!E346)</f>
        <v>1979.0503000000001</v>
      </c>
      <c r="N340" s="13">
        <f>IF(OR(Model!F346&gt;100,Model!F346&lt;0.02),44.390782,Model!F346)</f>
        <v>44.390782000000002</v>
      </c>
      <c r="O340" s="13">
        <f>IF(OR(Model!G346&gt;6,Model!G346&lt;0.02),1.74888827,Model!G346)</f>
        <v>1.7488882699999999</v>
      </c>
      <c r="P340" s="13">
        <f>IF(OR(Model!H346&gt;0.6,Model!H346&lt;0.02),0.3561162,Model!H346)</f>
        <v>0.35611619999999999</v>
      </c>
      <c r="Q340" s="13">
        <f>IF(OR(Model!I346&gt;80,Model!I346&lt;0.02),39.55,Model!I346)</f>
        <v>39.549999999999997</v>
      </c>
      <c r="R340" s="13">
        <f>IF(OR(Model!J346&gt;80,Model!J346&lt;0.02),39.55,Model!J346)</f>
        <v>39.549999999999997</v>
      </c>
      <c r="S340" s="13">
        <f>IF(OR(Model!K346&gt;120,Model!K346&lt;0.02),63.9,Model!K346)</f>
        <v>63.9</v>
      </c>
      <c r="T340" s="13">
        <f>IF(OR(Model!L346&gt;11,Model!L346&lt;0.02),6.4719718,Model!L346)</f>
        <v>6.4719718000000004</v>
      </c>
      <c r="U340" s="13">
        <f t="shared" si="5"/>
        <v>0.94885144831249479</v>
      </c>
      <c r="V340" t="b">
        <f>IF(Model!B346&gt;0,'Calulations '!J340-U340)</f>
        <v>0</v>
      </c>
    </row>
    <row r="341" spans="10:22" x14ac:dyDescent="0.3">
      <c r="J341" s="13">
        <f>IF(OR(Model!B347&gt;7,Model!B347&lt;0.5),3.433,Model!B347)</f>
        <v>3.4329999999999998</v>
      </c>
      <c r="K341" s="13">
        <f>IF(OR(Model!C347&gt;0.4,Model!C347&lt;0.05),0.2550503,Model!C347)</f>
        <v>0.25505030000000001</v>
      </c>
      <c r="L341" s="13">
        <f>IF(OR(Model!D347&gt;5,Model!D347&lt;0.05),2.2251955,Model!D347)</f>
        <v>2.2251954999999999</v>
      </c>
      <c r="M341" s="13">
        <f>IF(OR(Model!E347&gt;3800,Model!E347&lt;0.02),1979.0503,Model!E347)</f>
        <v>1979.0503000000001</v>
      </c>
      <c r="N341" s="13">
        <f>IF(OR(Model!F347&gt;100,Model!F347&lt;0.02),44.390782,Model!F347)</f>
        <v>44.390782000000002</v>
      </c>
      <c r="O341" s="13">
        <f>IF(OR(Model!G347&gt;6,Model!G347&lt;0.02),1.74888827,Model!G347)</f>
        <v>1.7488882699999999</v>
      </c>
      <c r="P341" s="13">
        <f>IF(OR(Model!H347&gt;0.6,Model!H347&lt;0.02),0.3561162,Model!H347)</f>
        <v>0.35611619999999999</v>
      </c>
      <c r="Q341" s="13">
        <f>IF(OR(Model!I347&gt;80,Model!I347&lt;0.02),39.55,Model!I347)</f>
        <v>39.549999999999997</v>
      </c>
      <c r="R341" s="13">
        <f>IF(OR(Model!J347&gt;80,Model!J347&lt;0.02),39.55,Model!J347)</f>
        <v>39.549999999999997</v>
      </c>
      <c r="S341" s="13">
        <f>IF(OR(Model!K347&gt;120,Model!K347&lt;0.02),63.9,Model!K347)</f>
        <v>63.9</v>
      </c>
      <c r="T341" s="13">
        <f>IF(OR(Model!L347&gt;11,Model!L347&lt;0.02),6.4719718,Model!L347)</f>
        <v>6.4719718000000004</v>
      </c>
      <c r="U341" s="13">
        <f t="shared" si="5"/>
        <v>0.94885144831249479</v>
      </c>
      <c r="V341" t="b">
        <f>IF(Model!B347&gt;0,'Calulations '!J341-U341)</f>
        <v>0</v>
      </c>
    </row>
    <row r="342" spans="10:22" x14ac:dyDescent="0.3">
      <c r="J342" s="13">
        <f>IF(OR(Model!B348&gt;7,Model!B348&lt;0.5),3.433,Model!B348)</f>
        <v>3.4329999999999998</v>
      </c>
      <c r="K342" s="13">
        <f>IF(OR(Model!C348&gt;0.4,Model!C348&lt;0.05),0.2550503,Model!C348)</f>
        <v>0.25505030000000001</v>
      </c>
      <c r="L342" s="13">
        <f>IF(OR(Model!D348&gt;5,Model!D348&lt;0.05),2.2251955,Model!D348)</f>
        <v>2.2251954999999999</v>
      </c>
      <c r="M342" s="13">
        <f>IF(OR(Model!E348&gt;3800,Model!E348&lt;0.02),1979.0503,Model!E348)</f>
        <v>1979.0503000000001</v>
      </c>
      <c r="N342" s="13">
        <f>IF(OR(Model!F348&gt;100,Model!F348&lt;0.02),44.390782,Model!F348)</f>
        <v>44.390782000000002</v>
      </c>
      <c r="O342" s="13">
        <f>IF(OR(Model!G348&gt;6,Model!G348&lt;0.02),1.74888827,Model!G348)</f>
        <v>1.7488882699999999</v>
      </c>
      <c r="P342" s="13">
        <f>IF(OR(Model!H348&gt;0.6,Model!H348&lt;0.02),0.3561162,Model!H348)</f>
        <v>0.35611619999999999</v>
      </c>
      <c r="Q342" s="13">
        <f>IF(OR(Model!I348&gt;80,Model!I348&lt;0.02),39.55,Model!I348)</f>
        <v>39.549999999999997</v>
      </c>
      <c r="R342" s="13">
        <f>IF(OR(Model!J348&gt;80,Model!J348&lt;0.02),39.55,Model!J348)</f>
        <v>39.549999999999997</v>
      </c>
      <c r="S342" s="13">
        <f>IF(OR(Model!K348&gt;120,Model!K348&lt;0.02),63.9,Model!K348)</f>
        <v>63.9</v>
      </c>
      <c r="T342" s="13">
        <f>IF(OR(Model!L348&gt;11,Model!L348&lt;0.02),6.4719718,Model!L348)</f>
        <v>6.4719718000000004</v>
      </c>
      <c r="U342" s="13">
        <f t="shared" si="5"/>
        <v>0.94885144831249479</v>
      </c>
      <c r="V342" t="b">
        <f>IF(Model!B348&gt;0,'Calulations '!J342-U342)</f>
        <v>0</v>
      </c>
    </row>
    <row r="343" spans="10:22" x14ac:dyDescent="0.3">
      <c r="J343" s="13">
        <f>IF(OR(Model!B349&gt;7,Model!B349&lt;0.5),3.433,Model!B349)</f>
        <v>3.4329999999999998</v>
      </c>
      <c r="K343" s="13">
        <f>IF(OR(Model!C349&gt;0.4,Model!C349&lt;0.05),0.2550503,Model!C349)</f>
        <v>0.25505030000000001</v>
      </c>
      <c r="L343" s="13">
        <f>IF(OR(Model!D349&gt;5,Model!D349&lt;0.05),2.2251955,Model!D349)</f>
        <v>2.2251954999999999</v>
      </c>
      <c r="M343" s="13">
        <f>IF(OR(Model!E349&gt;3800,Model!E349&lt;0.02),1979.0503,Model!E349)</f>
        <v>1979.0503000000001</v>
      </c>
      <c r="N343" s="13">
        <f>IF(OR(Model!F349&gt;100,Model!F349&lt;0.02),44.390782,Model!F349)</f>
        <v>44.390782000000002</v>
      </c>
      <c r="O343" s="13">
        <f>IF(OR(Model!G349&gt;6,Model!G349&lt;0.02),1.74888827,Model!G349)</f>
        <v>1.7488882699999999</v>
      </c>
      <c r="P343" s="13">
        <f>IF(OR(Model!H349&gt;0.6,Model!H349&lt;0.02),0.3561162,Model!H349)</f>
        <v>0.35611619999999999</v>
      </c>
      <c r="Q343" s="13">
        <f>IF(OR(Model!I349&gt;80,Model!I349&lt;0.02),39.55,Model!I349)</f>
        <v>39.549999999999997</v>
      </c>
      <c r="R343" s="13">
        <f>IF(OR(Model!J349&gt;80,Model!J349&lt;0.02),39.55,Model!J349)</f>
        <v>39.549999999999997</v>
      </c>
      <c r="S343" s="13">
        <f>IF(OR(Model!K349&gt;120,Model!K349&lt;0.02),63.9,Model!K349)</f>
        <v>63.9</v>
      </c>
      <c r="T343" s="13">
        <f>IF(OR(Model!L349&gt;11,Model!L349&lt;0.02),6.4719718,Model!L349)</f>
        <v>6.4719718000000004</v>
      </c>
      <c r="U343" s="13">
        <f t="shared" si="5"/>
        <v>0.94885144831249479</v>
      </c>
      <c r="V343" t="b">
        <f>IF(Model!B349&gt;0,'Calulations '!J343-U343)</f>
        <v>0</v>
      </c>
    </row>
    <row r="344" spans="10:22" x14ac:dyDescent="0.3">
      <c r="J344" s="13">
        <f>IF(OR(Model!B350&gt;7,Model!B350&lt;0.5),3.433,Model!B350)</f>
        <v>3.4329999999999998</v>
      </c>
      <c r="K344" s="13">
        <f>IF(OR(Model!C350&gt;0.4,Model!C350&lt;0.05),0.2550503,Model!C350)</f>
        <v>0.25505030000000001</v>
      </c>
      <c r="L344" s="13">
        <f>IF(OR(Model!D350&gt;5,Model!D350&lt;0.05),2.2251955,Model!D350)</f>
        <v>2.2251954999999999</v>
      </c>
      <c r="M344" s="13">
        <f>IF(OR(Model!E350&gt;3800,Model!E350&lt;0.02),1979.0503,Model!E350)</f>
        <v>1979.0503000000001</v>
      </c>
      <c r="N344" s="13">
        <f>IF(OR(Model!F350&gt;100,Model!F350&lt;0.02),44.390782,Model!F350)</f>
        <v>44.390782000000002</v>
      </c>
      <c r="O344" s="13">
        <f>IF(OR(Model!G350&gt;6,Model!G350&lt;0.02),1.74888827,Model!G350)</f>
        <v>1.7488882699999999</v>
      </c>
      <c r="P344" s="13">
        <f>IF(OR(Model!H350&gt;0.6,Model!H350&lt;0.02),0.3561162,Model!H350)</f>
        <v>0.35611619999999999</v>
      </c>
      <c r="Q344" s="13">
        <f>IF(OR(Model!I350&gt;80,Model!I350&lt;0.02),39.55,Model!I350)</f>
        <v>39.549999999999997</v>
      </c>
      <c r="R344" s="13">
        <f>IF(OR(Model!J350&gt;80,Model!J350&lt;0.02),39.55,Model!J350)</f>
        <v>39.549999999999997</v>
      </c>
      <c r="S344" s="13">
        <f>IF(OR(Model!K350&gt;120,Model!K350&lt;0.02),63.9,Model!K350)</f>
        <v>63.9</v>
      </c>
      <c r="T344" s="13">
        <f>IF(OR(Model!L350&gt;11,Model!L350&lt;0.02),6.4719718,Model!L350)</f>
        <v>6.4719718000000004</v>
      </c>
      <c r="U344" s="13">
        <f t="shared" si="5"/>
        <v>0.94885144831249479</v>
      </c>
      <c r="V344" t="b">
        <f>IF(Model!B350&gt;0,'Calulations '!J344-U344)</f>
        <v>0</v>
      </c>
    </row>
    <row r="345" spans="10:22" x14ac:dyDescent="0.3">
      <c r="J345" s="13">
        <f>IF(OR(Model!B351&gt;7,Model!B351&lt;0.5),3.433,Model!B351)</f>
        <v>3.4329999999999998</v>
      </c>
      <c r="K345" s="13">
        <f>IF(OR(Model!C351&gt;0.4,Model!C351&lt;0.05),0.2550503,Model!C351)</f>
        <v>0.25505030000000001</v>
      </c>
      <c r="L345" s="13">
        <f>IF(OR(Model!D351&gt;5,Model!D351&lt;0.05),2.2251955,Model!D351)</f>
        <v>2.2251954999999999</v>
      </c>
      <c r="M345" s="13">
        <f>IF(OR(Model!E351&gt;3800,Model!E351&lt;0.02),1979.0503,Model!E351)</f>
        <v>1979.0503000000001</v>
      </c>
      <c r="N345" s="13">
        <f>IF(OR(Model!F351&gt;100,Model!F351&lt;0.02),44.390782,Model!F351)</f>
        <v>44.390782000000002</v>
      </c>
      <c r="O345" s="13">
        <f>IF(OR(Model!G351&gt;6,Model!G351&lt;0.02),1.74888827,Model!G351)</f>
        <v>1.7488882699999999</v>
      </c>
      <c r="P345" s="13">
        <f>IF(OR(Model!H351&gt;0.6,Model!H351&lt;0.02),0.3561162,Model!H351)</f>
        <v>0.35611619999999999</v>
      </c>
      <c r="Q345" s="13">
        <f>IF(OR(Model!I351&gt;80,Model!I351&lt;0.02),39.55,Model!I351)</f>
        <v>39.549999999999997</v>
      </c>
      <c r="R345" s="13">
        <f>IF(OR(Model!J351&gt;80,Model!J351&lt;0.02),39.55,Model!J351)</f>
        <v>39.549999999999997</v>
      </c>
      <c r="S345" s="13">
        <f>IF(OR(Model!K351&gt;120,Model!K351&lt;0.02),63.9,Model!K351)</f>
        <v>63.9</v>
      </c>
      <c r="T345" s="13">
        <f>IF(OR(Model!L351&gt;11,Model!L351&lt;0.02),6.4719718,Model!L351)</f>
        <v>6.4719718000000004</v>
      </c>
      <c r="U345" s="13">
        <f t="shared" si="5"/>
        <v>0.94885144831249479</v>
      </c>
      <c r="V345" t="b">
        <f>IF(Model!B351&gt;0,'Calulations '!J345-U345)</f>
        <v>0</v>
      </c>
    </row>
    <row r="346" spans="10:22" x14ac:dyDescent="0.3">
      <c r="J346" s="13">
        <f>IF(OR(Model!B352&gt;7,Model!B352&lt;0.5),3.433,Model!B352)</f>
        <v>3.4329999999999998</v>
      </c>
      <c r="K346" s="13">
        <f>IF(OR(Model!C352&gt;0.4,Model!C352&lt;0.05),0.2550503,Model!C352)</f>
        <v>0.25505030000000001</v>
      </c>
      <c r="L346" s="13">
        <f>IF(OR(Model!D352&gt;5,Model!D352&lt;0.05),2.2251955,Model!D352)</f>
        <v>2.2251954999999999</v>
      </c>
      <c r="M346" s="13">
        <f>IF(OR(Model!E352&gt;3800,Model!E352&lt;0.02),1979.0503,Model!E352)</f>
        <v>1979.0503000000001</v>
      </c>
      <c r="N346" s="13">
        <f>IF(OR(Model!F352&gt;100,Model!F352&lt;0.02),44.390782,Model!F352)</f>
        <v>44.390782000000002</v>
      </c>
      <c r="O346" s="13">
        <f>IF(OR(Model!G352&gt;6,Model!G352&lt;0.02),1.74888827,Model!G352)</f>
        <v>1.7488882699999999</v>
      </c>
      <c r="P346" s="13">
        <f>IF(OR(Model!H352&gt;0.6,Model!H352&lt;0.02),0.3561162,Model!H352)</f>
        <v>0.35611619999999999</v>
      </c>
      <c r="Q346" s="13">
        <f>IF(OR(Model!I352&gt;80,Model!I352&lt;0.02),39.55,Model!I352)</f>
        <v>39.549999999999997</v>
      </c>
      <c r="R346" s="13">
        <f>IF(OR(Model!J352&gt;80,Model!J352&lt;0.02),39.55,Model!J352)</f>
        <v>39.549999999999997</v>
      </c>
      <c r="S346" s="13">
        <f>IF(OR(Model!K352&gt;120,Model!K352&lt;0.02),63.9,Model!K352)</f>
        <v>63.9</v>
      </c>
      <c r="T346" s="13">
        <f>IF(OR(Model!L352&gt;11,Model!L352&lt;0.02),6.4719718,Model!L352)</f>
        <v>6.4719718000000004</v>
      </c>
      <c r="U346" s="13">
        <f t="shared" si="5"/>
        <v>0.94885144831249479</v>
      </c>
      <c r="V346" t="b">
        <f>IF(Model!B352&gt;0,'Calulations '!J346-U346)</f>
        <v>0</v>
      </c>
    </row>
    <row r="347" spans="10:22" x14ac:dyDescent="0.3">
      <c r="J347" s="13">
        <f>IF(OR(Model!B353&gt;7,Model!B353&lt;0.5),3.433,Model!B353)</f>
        <v>3.4329999999999998</v>
      </c>
      <c r="K347" s="13">
        <f>IF(OR(Model!C353&gt;0.4,Model!C353&lt;0.05),0.2550503,Model!C353)</f>
        <v>0.25505030000000001</v>
      </c>
      <c r="L347" s="13">
        <f>IF(OR(Model!D353&gt;5,Model!D353&lt;0.05),2.2251955,Model!D353)</f>
        <v>2.2251954999999999</v>
      </c>
      <c r="M347" s="13">
        <f>IF(OR(Model!E353&gt;3800,Model!E353&lt;0.02),1979.0503,Model!E353)</f>
        <v>1979.0503000000001</v>
      </c>
      <c r="N347" s="13">
        <f>IF(OR(Model!F353&gt;100,Model!F353&lt;0.02),44.390782,Model!F353)</f>
        <v>44.390782000000002</v>
      </c>
      <c r="O347" s="13">
        <f>IF(OR(Model!G353&gt;6,Model!G353&lt;0.02),1.74888827,Model!G353)</f>
        <v>1.7488882699999999</v>
      </c>
      <c r="P347" s="13">
        <f>IF(OR(Model!H353&gt;0.6,Model!H353&lt;0.02),0.3561162,Model!H353)</f>
        <v>0.35611619999999999</v>
      </c>
      <c r="Q347" s="13">
        <f>IF(OR(Model!I353&gt;80,Model!I353&lt;0.02),39.55,Model!I353)</f>
        <v>39.549999999999997</v>
      </c>
      <c r="R347" s="13">
        <f>IF(OR(Model!J353&gt;80,Model!J353&lt;0.02),39.55,Model!J353)</f>
        <v>39.549999999999997</v>
      </c>
      <c r="S347" s="13">
        <f>IF(OR(Model!K353&gt;120,Model!K353&lt;0.02),63.9,Model!K353)</f>
        <v>63.9</v>
      </c>
      <c r="T347" s="13">
        <f>IF(OR(Model!L353&gt;11,Model!L353&lt;0.02),6.4719718,Model!L353)</f>
        <v>6.4719718000000004</v>
      </c>
      <c r="U347" s="13">
        <f t="shared" si="5"/>
        <v>0.94885144831249479</v>
      </c>
      <c r="V347" t="b">
        <f>IF(Model!B353&gt;0,'Calulations '!J347-U347)</f>
        <v>0</v>
      </c>
    </row>
    <row r="348" spans="10:22" x14ac:dyDescent="0.3">
      <c r="J348" s="13">
        <f>IF(OR(Model!B354&gt;7,Model!B354&lt;0.5),3.433,Model!B354)</f>
        <v>3.4329999999999998</v>
      </c>
      <c r="K348" s="13">
        <f>IF(OR(Model!C354&gt;0.4,Model!C354&lt;0.05),0.2550503,Model!C354)</f>
        <v>0.25505030000000001</v>
      </c>
      <c r="L348" s="13">
        <f>IF(OR(Model!D354&gt;5,Model!D354&lt;0.05),2.2251955,Model!D354)</f>
        <v>2.2251954999999999</v>
      </c>
      <c r="M348" s="13">
        <f>IF(OR(Model!E354&gt;3800,Model!E354&lt;0.02),1979.0503,Model!E354)</f>
        <v>1979.0503000000001</v>
      </c>
      <c r="N348" s="13">
        <f>IF(OR(Model!F354&gt;100,Model!F354&lt;0.02),44.390782,Model!F354)</f>
        <v>44.390782000000002</v>
      </c>
      <c r="O348" s="13">
        <f>IF(OR(Model!G354&gt;6,Model!G354&lt;0.02),1.74888827,Model!G354)</f>
        <v>1.7488882699999999</v>
      </c>
      <c r="P348" s="13">
        <f>IF(OR(Model!H354&gt;0.6,Model!H354&lt;0.02),0.3561162,Model!H354)</f>
        <v>0.35611619999999999</v>
      </c>
      <c r="Q348" s="13">
        <f>IF(OR(Model!I354&gt;80,Model!I354&lt;0.02),39.55,Model!I354)</f>
        <v>39.549999999999997</v>
      </c>
      <c r="R348" s="13">
        <f>IF(OR(Model!J354&gt;80,Model!J354&lt;0.02),39.55,Model!J354)</f>
        <v>39.549999999999997</v>
      </c>
      <c r="S348" s="13">
        <f>IF(OR(Model!K354&gt;120,Model!K354&lt;0.02),63.9,Model!K354)</f>
        <v>63.9</v>
      </c>
      <c r="T348" s="13">
        <f>IF(OR(Model!L354&gt;11,Model!L354&lt;0.02),6.4719718,Model!L354)</f>
        <v>6.4719718000000004</v>
      </c>
      <c r="U348" s="13">
        <f t="shared" si="5"/>
        <v>0.94885144831249479</v>
      </c>
      <c r="V348" t="b">
        <f>IF(Model!B354&gt;0,'Calulations '!J348-U348)</f>
        <v>0</v>
      </c>
    </row>
    <row r="349" spans="10:22" x14ac:dyDescent="0.3">
      <c r="J349" s="13">
        <f>IF(OR(Model!B355&gt;7,Model!B355&lt;0.5),3.433,Model!B355)</f>
        <v>3.4329999999999998</v>
      </c>
      <c r="K349" s="13">
        <f>IF(OR(Model!C355&gt;0.4,Model!C355&lt;0.05),0.2550503,Model!C355)</f>
        <v>0.25505030000000001</v>
      </c>
      <c r="L349" s="13">
        <f>IF(OR(Model!D355&gt;5,Model!D355&lt;0.05),2.2251955,Model!D355)</f>
        <v>2.2251954999999999</v>
      </c>
      <c r="M349" s="13">
        <f>IF(OR(Model!E355&gt;3800,Model!E355&lt;0.02),1979.0503,Model!E355)</f>
        <v>1979.0503000000001</v>
      </c>
      <c r="N349" s="13">
        <f>IF(OR(Model!F355&gt;100,Model!F355&lt;0.02),44.390782,Model!F355)</f>
        <v>44.390782000000002</v>
      </c>
      <c r="O349" s="13">
        <f>IF(OR(Model!G355&gt;6,Model!G355&lt;0.02),1.74888827,Model!G355)</f>
        <v>1.7488882699999999</v>
      </c>
      <c r="P349" s="13">
        <f>IF(OR(Model!H355&gt;0.6,Model!H355&lt;0.02),0.3561162,Model!H355)</f>
        <v>0.35611619999999999</v>
      </c>
      <c r="Q349" s="13">
        <f>IF(OR(Model!I355&gt;80,Model!I355&lt;0.02),39.55,Model!I355)</f>
        <v>39.549999999999997</v>
      </c>
      <c r="R349" s="13">
        <f>IF(OR(Model!J355&gt;80,Model!J355&lt;0.02),39.55,Model!J355)</f>
        <v>39.549999999999997</v>
      </c>
      <c r="S349" s="13">
        <f>IF(OR(Model!K355&gt;120,Model!K355&lt;0.02),63.9,Model!K355)</f>
        <v>63.9</v>
      </c>
      <c r="T349" s="13">
        <f>IF(OR(Model!L355&gt;11,Model!L355&lt;0.02),6.4719718,Model!L355)</f>
        <v>6.4719718000000004</v>
      </c>
      <c r="U349" s="13">
        <f t="shared" si="5"/>
        <v>0.94885144831249479</v>
      </c>
      <c r="V349" t="b">
        <f>IF(Model!B355&gt;0,'Calulations '!J349-U349)</f>
        <v>0</v>
      </c>
    </row>
    <row r="350" spans="10:22" x14ac:dyDescent="0.3">
      <c r="J350" s="13">
        <f>IF(OR(Model!B356&gt;7,Model!B356&lt;0.5),3.433,Model!B356)</f>
        <v>3.4329999999999998</v>
      </c>
      <c r="K350" s="13">
        <f>IF(OR(Model!C356&gt;0.4,Model!C356&lt;0.05),0.2550503,Model!C356)</f>
        <v>0.25505030000000001</v>
      </c>
      <c r="L350" s="13">
        <f>IF(OR(Model!D356&gt;5,Model!D356&lt;0.05),2.2251955,Model!D356)</f>
        <v>2.2251954999999999</v>
      </c>
      <c r="M350" s="13">
        <f>IF(OR(Model!E356&gt;3800,Model!E356&lt;0.02),1979.0503,Model!E356)</f>
        <v>1979.0503000000001</v>
      </c>
      <c r="N350" s="13">
        <f>IF(OR(Model!F356&gt;100,Model!F356&lt;0.02),44.390782,Model!F356)</f>
        <v>44.390782000000002</v>
      </c>
      <c r="O350" s="13">
        <f>IF(OR(Model!G356&gt;6,Model!G356&lt;0.02),1.74888827,Model!G356)</f>
        <v>1.7488882699999999</v>
      </c>
      <c r="P350" s="13">
        <f>IF(OR(Model!H356&gt;0.6,Model!H356&lt;0.02),0.3561162,Model!H356)</f>
        <v>0.35611619999999999</v>
      </c>
      <c r="Q350" s="13">
        <f>IF(OR(Model!I356&gt;80,Model!I356&lt;0.02),39.55,Model!I356)</f>
        <v>39.549999999999997</v>
      </c>
      <c r="R350" s="13">
        <f>IF(OR(Model!J356&gt;80,Model!J356&lt;0.02),39.55,Model!J356)</f>
        <v>39.549999999999997</v>
      </c>
      <c r="S350" s="13">
        <f>IF(OR(Model!K356&gt;120,Model!K356&lt;0.02),63.9,Model!K356)</f>
        <v>63.9</v>
      </c>
      <c r="T350" s="13">
        <f>IF(OR(Model!L356&gt;11,Model!L356&lt;0.02),6.4719718,Model!L356)</f>
        <v>6.4719718000000004</v>
      </c>
      <c r="U350" s="13">
        <f t="shared" si="5"/>
        <v>0.94885144831249479</v>
      </c>
      <c r="V350" t="b">
        <f>IF(Model!B356&gt;0,'Calulations '!J350-U350)</f>
        <v>0</v>
      </c>
    </row>
    <row r="351" spans="10:22" x14ac:dyDescent="0.3">
      <c r="J351" s="13">
        <f>IF(OR(Model!B357&gt;7,Model!B357&lt;0.5),3.433,Model!B357)</f>
        <v>3.4329999999999998</v>
      </c>
      <c r="K351" s="13">
        <f>IF(OR(Model!C357&gt;0.4,Model!C357&lt;0.05),0.2550503,Model!C357)</f>
        <v>0.25505030000000001</v>
      </c>
      <c r="L351" s="13">
        <f>IF(OR(Model!D357&gt;5,Model!D357&lt;0.05),2.2251955,Model!D357)</f>
        <v>2.2251954999999999</v>
      </c>
      <c r="M351" s="13">
        <f>IF(OR(Model!E357&gt;3800,Model!E357&lt;0.02),1979.0503,Model!E357)</f>
        <v>1979.0503000000001</v>
      </c>
      <c r="N351" s="13">
        <f>IF(OR(Model!F357&gt;100,Model!F357&lt;0.02),44.390782,Model!F357)</f>
        <v>44.390782000000002</v>
      </c>
      <c r="O351" s="13">
        <f>IF(OR(Model!G357&gt;6,Model!G357&lt;0.02),1.74888827,Model!G357)</f>
        <v>1.7488882699999999</v>
      </c>
      <c r="P351" s="13">
        <f>IF(OR(Model!H357&gt;0.6,Model!H357&lt;0.02),0.3561162,Model!H357)</f>
        <v>0.35611619999999999</v>
      </c>
      <c r="Q351" s="13">
        <f>IF(OR(Model!I357&gt;80,Model!I357&lt;0.02),39.55,Model!I357)</f>
        <v>39.549999999999997</v>
      </c>
      <c r="R351" s="13">
        <f>IF(OR(Model!J357&gt;80,Model!J357&lt;0.02),39.55,Model!J357)</f>
        <v>39.549999999999997</v>
      </c>
      <c r="S351" s="13">
        <f>IF(OR(Model!K357&gt;120,Model!K357&lt;0.02),63.9,Model!K357)</f>
        <v>63.9</v>
      </c>
      <c r="T351" s="13">
        <f>IF(OR(Model!L357&gt;11,Model!L357&lt;0.02),6.4719718,Model!L357)</f>
        <v>6.4719718000000004</v>
      </c>
      <c r="U351" s="13">
        <f t="shared" si="5"/>
        <v>0.94885144831249479</v>
      </c>
      <c r="V351" t="b">
        <f>IF(Model!B357&gt;0,'Calulations '!J351-U351)</f>
        <v>0</v>
      </c>
    </row>
    <row r="352" spans="10:22" x14ac:dyDescent="0.3">
      <c r="J352" s="13">
        <f>IF(OR(Model!B358&gt;7,Model!B358&lt;0.5),3.433,Model!B358)</f>
        <v>3.4329999999999998</v>
      </c>
      <c r="K352" s="13">
        <f>IF(OR(Model!C358&gt;0.4,Model!C358&lt;0.05),0.2550503,Model!C358)</f>
        <v>0.25505030000000001</v>
      </c>
      <c r="L352" s="13">
        <f>IF(OR(Model!D358&gt;5,Model!D358&lt;0.05),2.2251955,Model!D358)</f>
        <v>2.2251954999999999</v>
      </c>
      <c r="M352" s="13">
        <f>IF(OR(Model!E358&gt;3800,Model!E358&lt;0.02),1979.0503,Model!E358)</f>
        <v>1979.0503000000001</v>
      </c>
      <c r="N352" s="13">
        <f>IF(OR(Model!F358&gt;100,Model!F358&lt;0.02),44.390782,Model!F358)</f>
        <v>44.390782000000002</v>
      </c>
      <c r="O352" s="13">
        <f>IF(OR(Model!G358&gt;6,Model!G358&lt;0.02),1.74888827,Model!G358)</f>
        <v>1.7488882699999999</v>
      </c>
      <c r="P352" s="13">
        <f>IF(OR(Model!H358&gt;0.6,Model!H358&lt;0.02),0.3561162,Model!H358)</f>
        <v>0.35611619999999999</v>
      </c>
      <c r="Q352" s="13">
        <f>IF(OR(Model!I358&gt;80,Model!I358&lt;0.02),39.55,Model!I358)</f>
        <v>39.549999999999997</v>
      </c>
      <c r="R352" s="13">
        <f>IF(OR(Model!J358&gt;80,Model!J358&lt;0.02),39.55,Model!J358)</f>
        <v>39.549999999999997</v>
      </c>
      <c r="S352" s="13">
        <f>IF(OR(Model!K358&gt;120,Model!K358&lt;0.02),63.9,Model!K358)</f>
        <v>63.9</v>
      </c>
      <c r="T352" s="13">
        <f>IF(OR(Model!L358&gt;11,Model!L358&lt;0.02),6.4719718,Model!L358)</f>
        <v>6.4719718000000004</v>
      </c>
      <c r="U352" s="13">
        <f t="shared" si="5"/>
        <v>0.94885144831249479</v>
      </c>
      <c r="V352" t="b">
        <f>IF(Model!B358&gt;0,'Calulations '!J352-U352)</f>
        <v>0</v>
      </c>
    </row>
    <row r="353" spans="10:22" x14ac:dyDescent="0.3">
      <c r="J353" s="13">
        <f>IF(OR(Model!B359&gt;7,Model!B359&lt;0.5),3.433,Model!B359)</f>
        <v>3.4329999999999998</v>
      </c>
      <c r="K353" s="13">
        <f>IF(OR(Model!C359&gt;0.4,Model!C359&lt;0.05),0.2550503,Model!C359)</f>
        <v>0.25505030000000001</v>
      </c>
      <c r="L353" s="13">
        <f>IF(OR(Model!D359&gt;5,Model!D359&lt;0.05),2.2251955,Model!D359)</f>
        <v>2.2251954999999999</v>
      </c>
      <c r="M353" s="13">
        <f>IF(OR(Model!E359&gt;3800,Model!E359&lt;0.02),1979.0503,Model!E359)</f>
        <v>1979.0503000000001</v>
      </c>
      <c r="N353" s="13">
        <f>IF(OR(Model!F359&gt;100,Model!F359&lt;0.02),44.390782,Model!F359)</f>
        <v>44.390782000000002</v>
      </c>
      <c r="O353" s="13">
        <f>IF(OR(Model!G359&gt;6,Model!G359&lt;0.02),1.74888827,Model!G359)</f>
        <v>1.7488882699999999</v>
      </c>
      <c r="P353" s="13">
        <f>IF(OR(Model!H359&gt;0.6,Model!H359&lt;0.02),0.3561162,Model!H359)</f>
        <v>0.35611619999999999</v>
      </c>
      <c r="Q353" s="13">
        <f>IF(OR(Model!I359&gt;80,Model!I359&lt;0.02),39.55,Model!I359)</f>
        <v>39.549999999999997</v>
      </c>
      <c r="R353" s="13">
        <f>IF(OR(Model!J359&gt;80,Model!J359&lt;0.02),39.55,Model!J359)</f>
        <v>39.549999999999997</v>
      </c>
      <c r="S353" s="13">
        <f>IF(OR(Model!K359&gt;120,Model!K359&lt;0.02),63.9,Model!K359)</f>
        <v>63.9</v>
      </c>
      <c r="T353" s="13">
        <f>IF(OR(Model!L359&gt;11,Model!L359&lt;0.02),6.4719718,Model!L359)</f>
        <v>6.4719718000000004</v>
      </c>
      <c r="U353" s="13">
        <f t="shared" si="5"/>
        <v>0.94885144831249479</v>
      </c>
      <c r="V353" t="b">
        <f>IF(Model!B359&gt;0,'Calulations '!J353-U353)</f>
        <v>0</v>
      </c>
    </row>
    <row r="354" spans="10:22" x14ac:dyDescent="0.3">
      <c r="J354" s="13">
        <f>IF(OR(Model!B360&gt;7,Model!B360&lt;0.5),3.433,Model!B360)</f>
        <v>3.4329999999999998</v>
      </c>
      <c r="K354" s="13">
        <f>IF(OR(Model!C360&gt;0.4,Model!C360&lt;0.05),0.2550503,Model!C360)</f>
        <v>0.25505030000000001</v>
      </c>
      <c r="L354" s="13">
        <f>IF(OR(Model!D360&gt;5,Model!D360&lt;0.05),2.2251955,Model!D360)</f>
        <v>2.2251954999999999</v>
      </c>
      <c r="M354" s="13">
        <f>IF(OR(Model!E360&gt;3800,Model!E360&lt;0.02),1979.0503,Model!E360)</f>
        <v>1979.0503000000001</v>
      </c>
      <c r="N354" s="13">
        <f>IF(OR(Model!F360&gt;100,Model!F360&lt;0.02),44.390782,Model!F360)</f>
        <v>44.390782000000002</v>
      </c>
      <c r="O354" s="13">
        <f>IF(OR(Model!G360&gt;6,Model!G360&lt;0.02),1.74888827,Model!G360)</f>
        <v>1.7488882699999999</v>
      </c>
      <c r="P354" s="13">
        <f>IF(OR(Model!H360&gt;0.6,Model!H360&lt;0.02),0.3561162,Model!H360)</f>
        <v>0.35611619999999999</v>
      </c>
      <c r="Q354" s="13">
        <f>IF(OR(Model!I360&gt;80,Model!I360&lt;0.02),39.55,Model!I360)</f>
        <v>39.549999999999997</v>
      </c>
      <c r="R354" s="13">
        <f>IF(OR(Model!J360&gt;80,Model!J360&lt;0.02),39.55,Model!J360)</f>
        <v>39.549999999999997</v>
      </c>
      <c r="S354" s="13">
        <f>IF(OR(Model!K360&gt;120,Model!K360&lt;0.02),63.9,Model!K360)</f>
        <v>63.9</v>
      </c>
      <c r="T354" s="13">
        <f>IF(OR(Model!L360&gt;11,Model!L360&lt;0.02),6.4719718,Model!L360)</f>
        <v>6.4719718000000004</v>
      </c>
      <c r="U354" s="13">
        <f t="shared" si="5"/>
        <v>0.94885144831249479</v>
      </c>
      <c r="V354" t="b">
        <f>IF(Model!B360&gt;0,'Calulations '!J354-U354)</f>
        <v>0</v>
      </c>
    </row>
    <row r="355" spans="10:22" x14ac:dyDescent="0.3">
      <c r="J355" s="13">
        <f>IF(OR(Model!B361&gt;7,Model!B361&lt;0.5),3.433,Model!B361)</f>
        <v>3.4329999999999998</v>
      </c>
      <c r="K355" s="13">
        <f>IF(OR(Model!C361&gt;0.4,Model!C361&lt;0.05),0.2550503,Model!C361)</f>
        <v>0.25505030000000001</v>
      </c>
      <c r="L355" s="13">
        <f>IF(OR(Model!D361&gt;5,Model!D361&lt;0.05),2.2251955,Model!D361)</f>
        <v>2.2251954999999999</v>
      </c>
      <c r="M355" s="13">
        <f>IF(OR(Model!E361&gt;3800,Model!E361&lt;0.02),1979.0503,Model!E361)</f>
        <v>1979.0503000000001</v>
      </c>
      <c r="N355" s="13">
        <f>IF(OR(Model!F361&gt;100,Model!F361&lt;0.02),44.390782,Model!F361)</f>
        <v>44.390782000000002</v>
      </c>
      <c r="O355" s="13">
        <f>IF(OR(Model!G361&gt;6,Model!G361&lt;0.02),1.74888827,Model!G361)</f>
        <v>1.7488882699999999</v>
      </c>
      <c r="P355" s="13">
        <f>IF(OR(Model!H361&gt;0.6,Model!H361&lt;0.02),0.3561162,Model!H361)</f>
        <v>0.35611619999999999</v>
      </c>
      <c r="Q355" s="13">
        <f>IF(OR(Model!I361&gt;80,Model!I361&lt;0.02),39.55,Model!I361)</f>
        <v>39.549999999999997</v>
      </c>
      <c r="R355" s="13">
        <f>IF(OR(Model!J361&gt;80,Model!J361&lt;0.02),39.55,Model!J361)</f>
        <v>39.549999999999997</v>
      </c>
      <c r="S355" s="13">
        <f>IF(OR(Model!K361&gt;120,Model!K361&lt;0.02),63.9,Model!K361)</f>
        <v>63.9</v>
      </c>
      <c r="T355" s="13">
        <f>IF(OR(Model!L361&gt;11,Model!L361&lt;0.02),6.4719718,Model!L361)</f>
        <v>6.4719718000000004</v>
      </c>
      <c r="U355" s="13">
        <f t="shared" si="5"/>
        <v>0.94885144831249479</v>
      </c>
      <c r="V355" t="b">
        <f>IF(Model!B361&gt;0,'Calulations '!J355-U355)</f>
        <v>0</v>
      </c>
    </row>
    <row r="356" spans="10:22" x14ac:dyDescent="0.3">
      <c r="J356" s="13">
        <f>IF(OR(Model!B362&gt;7,Model!B362&lt;0.5),3.433,Model!B362)</f>
        <v>3.4329999999999998</v>
      </c>
      <c r="K356" s="13">
        <f>IF(OR(Model!C362&gt;0.4,Model!C362&lt;0.05),0.2550503,Model!C362)</f>
        <v>0.25505030000000001</v>
      </c>
      <c r="L356" s="13">
        <f>IF(OR(Model!D362&gt;5,Model!D362&lt;0.05),2.2251955,Model!D362)</f>
        <v>2.2251954999999999</v>
      </c>
      <c r="M356" s="13">
        <f>IF(OR(Model!E362&gt;3800,Model!E362&lt;0.02),1979.0503,Model!E362)</f>
        <v>1979.0503000000001</v>
      </c>
      <c r="N356" s="13">
        <f>IF(OR(Model!F362&gt;100,Model!F362&lt;0.02),44.390782,Model!F362)</f>
        <v>44.390782000000002</v>
      </c>
      <c r="O356" s="13">
        <f>IF(OR(Model!G362&gt;6,Model!G362&lt;0.02),1.74888827,Model!G362)</f>
        <v>1.7488882699999999</v>
      </c>
      <c r="P356" s="13">
        <f>IF(OR(Model!H362&gt;0.6,Model!H362&lt;0.02),0.3561162,Model!H362)</f>
        <v>0.35611619999999999</v>
      </c>
      <c r="Q356" s="13">
        <f>IF(OR(Model!I362&gt;80,Model!I362&lt;0.02),39.55,Model!I362)</f>
        <v>39.549999999999997</v>
      </c>
      <c r="R356" s="13">
        <f>IF(OR(Model!J362&gt;80,Model!J362&lt;0.02),39.55,Model!J362)</f>
        <v>39.549999999999997</v>
      </c>
      <c r="S356" s="13">
        <f>IF(OR(Model!K362&gt;120,Model!K362&lt;0.02),63.9,Model!K362)</f>
        <v>63.9</v>
      </c>
      <c r="T356" s="13">
        <f>IF(OR(Model!L362&gt;11,Model!L362&lt;0.02),6.4719718,Model!L362)</f>
        <v>6.4719718000000004</v>
      </c>
      <c r="U356" s="13">
        <f t="shared" si="5"/>
        <v>0.94885144831249479</v>
      </c>
      <c r="V356" t="b">
        <f>IF(Model!B362&gt;0,'Calulations '!J356-U356)</f>
        <v>0</v>
      </c>
    </row>
    <row r="357" spans="10:22" x14ac:dyDescent="0.3">
      <c r="J357" s="13">
        <f>IF(OR(Model!B363&gt;7,Model!B363&lt;0.5),3.433,Model!B363)</f>
        <v>3.4329999999999998</v>
      </c>
      <c r="K357" s="13">
        <f>IF(OR(Model!C363&gt;0.4,Model!C363&lt;0.05),0.2550503,Model!C363)</f>
        <v>0.25505030000000001</v>
      </c>
      <c r="L357" s="13">
        <f>IF(OR(Model!D363&gt;5,Model!D363&lt;0.05),2.2251955,Model!D363)</f>
        <v>2.2251954999999999</v>
      </c>
      <c r="M357" s="13">
        <f>IF(OR(Model!E363&gt;3800,Model!E363&lt;0.02),1979.0503,Model!E363)</f>
        <v>1979.0503000000001</v>
      </c>
      <c r="N357" s="13">
        <f>IF(OR(Model!F363&gt;100,Model!F363&lt;0.02),44.390782,Model!F363)</f>
        <v>44.390782000000002</v>
      </c>
      <c r="O357" s="13">
        <f>IF(OR(Model!G363&gt;6,Model!G363&lt;0.02),1.74888827,Model!G363)</f>
        <v>1.7488882699999999</v>
      </c>
      <c r="P357" s="13">
        <f>IF(OR(Model!H363&gt;0.6,Model!H363&lt;0.02),0.3561162,Model!H363)</f>
        <v>0.35611619999999999</v>
      </c>
      <c r="Q357" s="13">
        <f>IF(OR(Model!I363&gt;80,Model!I363&lt;0.02),39.55,Model!I363)</f>
        <v>39.549999999999997</v>
      </c>
      <c r="R357" s="13">
        <f>IF(OR(Model!J363&gt;80,Model!J363&lt;0.02),39.55,Model!J363)</f>
        <v>39.549999999999997</v>
      </c>
      <c r="S357" s="13">
        <f>IF(OR(Model!K363&gt;120,Model!K363&lt;0.02),63.9,Model!K363)</f>
        <v>63.9</v>
      </c>
      <c r="T357" s="13">
        <f>IF(OR(Model!L363&gt;11,Model!L363&lt;0.02),6.4719718,Model!L363)</f>
        <v>6.4719718000000004</v>
      </c>
      <c r="U357" s="13">
        <f t="shared" si="5"/>
        <v>0.94885144831249479</v>
      </c>
      <c r="V357" t="b">
        <f>IF(Model!B363&gt;0,'Calulations '!J357-U357)</f>
        <v>0</v>
      </c>
    </row>
    <row r="358" spans="10:22" x14ac:dyDescent="0.3">
      <c r="J358" s="13">
        <f>IF(OR(Model!B364&gt;7,Model!B364&lt;0.5),3.433,Model!B364)</f>
        <v>3.4329999999999998</v>
      </c>
      <c r="K358" s="13">
        <f>IF(OR(Model!C364&gt;0.4,Model!C364&lt;0.05),0.2550503,Model!C364)</f>
        <v>0.25505030000000001</v>
      </c>
      <c r="L358" s="13">
        <f>IF(OR(Model!D364&gt;5,Model!D364&lt;0.05),2.2251955,Model!D364)</f>
        <v>2.2251954999999999</v>
      </c>
      <c r="M358" s="13">
        <f>IF(OR(Model!E364&gt;3800,Model!E364&lt;0.02),1979.0503,Model!E364)</f>
        <v>1979.0503000000001</v>
      </c>
      <c r="N358" s="13">
        <f>IF(OR(Model!F364&gt;100,Model!F364&lt;0.02),44.390782,Model!F364)</f>
        <v>44.390782000000002</v>
      </c>
      <c r="O358" s="13">
        <f>IF(OR(Model!G364&gt;6,Model!G364&lt;0.02),1.74888827,Model!G364)</f>
        <v>1.7488882699999999</v>
      </c>
      <c r="P358" s="13">
        <f>IF(OR(Model!H364&gt;0.6,Model!H364&lt;0.02),0.3561162,Model!H364)</f>
        <v>0.35611619999999999</v>
      </c>
      <c r="Q358" s="13">
        <f>IF(OR(Model!I364&gt;80,Model!I364&lt;0.02),39.55,Model!I364)</f>
        <v>39.549999999999997</v>
      </c>
      <c r="R358" s="13">
        <f>IF(OR(Model!J364&gt;80,Model!J364&lt;0.02),39.55,Model!J364)</f>
        <v>39.549999999999997</v>
      </c>
      <c r="S358" s="13">
        <f>IF(OR(Model!K364&gt;120,Model!K364&lt;0.02),63.9,Model!K364)</f>
        <v>63.9</v>
      </c>
      <c r="T358" s="13">
        <f>IF(OR(Model!L364&gt;11,Model!L364&lt;0.02),6.4719718,Model!L364)</f>
        <v>6.4719718000000004</v>
      </c>
      <c r="U358" s="13">
        <f t="shared" si="5"/>
        <v>0.94885144831249479</v>
      </c>
      <c r="V358" t="b">
        <f>IF(Model!B364&gt;0,'Calulations '!J358-U358)</f>
        <v>0</v>
      </c>
    </row>
    <row r="359" spans="10:22" x14ac:dyDescent="0.3">
      <c r="J359" s="13">
        <f>IF(OR(Model!B365&gt;7,Model!B365&lt;0.5),3.433,Model!B365)</f>
        <v>3.4329999999999998</v>
      </c>
      <c r="K359" s="13">
        <f>IF(OR(Model!C365&gt;0.4,Model!C365&lt;0.05),0.2550503,Model!C365)</f>
        <v>0.25505030000000001</v>
      </c>
      <c r="L359" s="13">
        <f>IF(OR(Model!D365&gt;5,Model!D365&lt;0.05),2.2251955,Model!D365)</f>
        <v>2.2251954999999999</v>
      </c>
      <c r="M359" s="13">
        <f>IF(OR(Model!E365&gt;3800,Model!E365&lt;0.02),1979.0503,Model!E365)</f>
        <v>1979.0503000000001</v>
      </c>
      <c r="N359" s="13">
        <f>IF(OR(Model!F365&gt;100,Model!F365&lt;0.02),44.390782,Model!F365)</f>
        <v>44.390782000000002</v>
      </c>
      <c r="O359" s="13">
        <f>IF(OR(Model!G365&gt;6,Model!G365&lt;0.02),1.74888827,Model!G365)</f>
        <v>1.7488882699999999</v>
      </c>
      <c r="P359" s="13">
        <f>IF(OR(Model!H365&gt;0.6,Model!H365&lt;0.02),0.3561162,Model!H365)</f>
        <v>0.35611619999999999</v>
      </c>
      <c r="Q359" s="13">
        <f>IF(OR(Model!I365&gt;80,Model!I365&lt;0.02),39.55,Model!I365)</f>
        <v>39.549999999999997</v>
      </c>
      <c r="R359" s="13">
        <f>IF(OR(Model!J365&gt;80,Model!J365&lt;0.02),39.55,Model!J365)</f>
        <v>39.549999999999997</v>
      </c>
      <c r="S359" s="13">
        <f>IF(OR(Model!K365&gt;120,Model!K365&lt;0.02),63.9,Model!K365)</f>
        <v>63.9</v>
      </c>
      <c r="T359" s="13">
        <f>IF(OR(Model!L365&gt;11,Model!L365&lt;0.02),6.4719718,Model!L365)</f>
        <v>6.4719718000000004</v>
      </c>
      <c r="U359" s="13">
        <f t="shared" si="5"/>
        <v>0.94885144831249479</v>
      </c>
      <c r="V359" t="b">
        <f>IF(Model!B365&gt;0,'Calulations '!J359-U359)</f>
        <v>0</v>
      </c>
    </row>
    <row r="360" spans="10:22" x14ac:dyDescent="0.3">
      <c r="J360" s="13">
        <f>IF(OR(Model!B366&gt;7,Model!B366&lt;0.5),3.433,Model!B366)</f>
        <v>3.4329999999999998</v>
      </c>
      <c r="K360" s="13">
        <f>IF(OR(Model!C366&gt;0.4,Model!C366&lt;0.05),0.2550503,Model!C366)</f>
        <v>0.25505030000000001</v>
      </c>
      <c r="L360" s="13">
        <f>IF(OR(Model!D366&gt;5,Model!D366&lt;0.05),2.2251955,Model!D366)</f>
        <v>2.2251954999999999</v>
      </c>
      <c r="M360" s="13">
        <f>IF(OR(Model!E366&gt;3800,Model!E366&lt;0.02),1979.0503,Model!E366)</f>
        <v>1979.0503000000001</v>
      </c>
      <c r="N360" s="13">
        <f>IF(OR(Model!F366&gt;100,Model!F366&lt;0.02),44.390782,Model!F366)</f>
        <v>44.390782000000002</v>
      </c>
      <c r="O360" s="13">
        <f>IF(OR(Model!G366&gt;6,Model!G366&lt;0.02),1.74888827,Model!G366)</f>
        <v>1.7488882699999999</v>
      </c>
      <c r="P360" s="13">
        <f>IF(OR(Model!H366&gt;0.6,Model!H366&lt;0.02),0.3561162,Model!H366)</f>
        <v>0.35611619999999999</v>
      </c>
      <c r="Q360" s="13">
        <f>IF(OR(Model!I366&gt;80,Model!I366&lt;0.02),39.55,Model!I366)</f>
        <v>39.549999999999997</v>
      </c>
      <c r="R360" s="13">
        <f>IF(OR(Model!J366&gt;80,Model!J366&lt;0.02),39.55,Model!J366)</f>
        <v>39.549999999999997</v>
      </c>
      <c r="S360" s="13">
        <f>IF(OR(Model!K366&gt;120,Model!K366&lt;0.02),63.9,Model!K366)</f>
        <v>63.9</v>
      </c>
      <c r="T360" s="13">
        <f>IF(OR(Model!L366&gt;11,Model!L366&lt;0.02),6.4719718,Model!L366)</f>
        <v>6.4719718000000004</v>
      </c>
      <c r="U360" s="13">
        <f t="shared" si="5"/>
        <v>0.94885144831249479</v>
      </c>
      <c r="V360" t="b">
        <f>IF(Model!B366&gt;0,'Calulations '!J360-U360)</f>
        <v>0</v>
      </c>
    </row>
    <row r="361" spans="10:22" x14ac:dyDescent="0.3">
      <c r="J361" s="13">
        <f>IF(OR(Model!B367&gt;7,Model!B367&lt;0.5),3.433,Model!B367)</f>
        <v>3.4329999999999998</v>
      </c>
      <c r="K361" s="13">
        <f>IF(OR(Model!C367&gt;0.4,Model!C367&lt;0.05),0.2550503,Model!C367)</f>
        <v>0.25505030000000001</v>
      </c>
      <c r="L361" s="13">
        <f>IF(OR(Model!D367&gt;5,Model!D367&lt;0.05),2.2251955,Model!D367)</f>
        <v>2.2251954999999999</v>
      </c>
      <c r="M361" s="13">
        <f>IF(OR(Model!E367&gt;3800,Model!E367&lt;0.02),1979.0503,Model!E367)</f>
        <v>1979.0503000000001</v>
      </c>
      <c r="N361" s="13">
        <f>IF(OR(Model!F367&gt;100,Model!F367&lt;0.02),44.390782,Model!F367)</f>
        <v>44.390782000000002</v>
      </c>
      <c r="O361" s="13">
        <f>IF(OR(Model!G367&gt;6,Model!G367&lt;0.02),1.74888827,Model!G367)</f>
        <v>1.7488882699999999</v>
      </c>
      <c r="P361" s="13">
        <f>IF(OR(Model!H367&gt;0.6,Model!H367&lt;0.02),0.3561162,Model!H367)</f>
        <v>0.35611619999999999</v>
      </c>
      <c r="Q361" s="13">
        <f>IF(OR(Model!I367&gt;80,Model!I367&lt;0.02),39.55,Model!I367)</f>
        <v>39.549999999999997</v>
      </c>
      <c r="R361" s="13">
        <f>IF(OR(Model!J367&gt;80,Model!J367&lt;0.02),39.55,Model!J367)</f>
        <v>39.549999999999997</v>
      </c>
      <c r="S361" s="13">
        <f>IF(OR(Model!K367&gt;120,Model!K367&lt;0.02),63.9,Model!K367)</f>
        <v>63.9</v>
      </c>
      <c r="T361" s="13">
        <f>IF(OR(Model!L367&gt;11,Model!L367&lt;0.02),6.4719718,Model!L367)</f>
        <v>6.4719718000000004</v>
      </c>
      <c r="U361" s="13">
        <f t="shared" si="5"/>
        <v>0.94885144831249479</v>
      </c>
      <c r="V361" t="b">
        <f>IF(Model!B367&gt;0,'Calulations '!J361-U361)</f>
        <v>0</v>
      </c>
    </row>
    <row r="362" spans="10:22" x14ac:dyDescent="0.3">
      <c r="J362" s="13">
        <f>IF(OR(Model!B368&gt;7,Model!B368&lt;0.5),3.433,Model!B368)</f>
        <v>3.4329999999999998</v>
      </c>
      <c r="K362" s="13">
        <f>IF(OR(Model!C368&gt;0.4,Model!C368&lt;0.05),0.2550503,Model!C368)</f>
        <v>0.25505030000000001</v>
      </c>
      <c r="L362" s="13">
        <f>IF(OR(Model!D368&gt;5,Model!D368&lt;0.05),2.2251955,Model!D368)</f>
        <v>2.2251954999999999</v>
      </c>
      <c r="M362" s="13">
        <f>IF(OR(Model!E368&gt;3800,Model!E368&lt;0.02),1979.0503,Model!E368)</f>
        <v>1979.0503000000001</v>
      </c>
      <c r="N362" s="13">
        <f>IF(OR(Model!F368&gt;100,Model!F368&lt;0.02),44.390782,Model!F368)</f>
        <v>44.390782000000002</v>
      </c>
      <c r="O362" s="13">
        <f>IF(OR(Model!G368&gt;6,Model!G368&lt;0.02),1.74888827,Model!G368)</f>
        <v>1.7488882699999999</v>
      </c>
      <c r="P362" s="13">
        <f>IF(OR(Model!H368&gt;0.6,Model!H368&lt;0.02),0.3561162,Model!H368)</f>
        <v>0.35611619999999999</v>
      </c>
      <c r="Q362" s="13">
        <f>IF(OR(Model!I368&gt;80,Model!I368&lt;0.02),39.55,Model!I368)</f>
        <v>39.549999999999997</v>
      </c>
      <c r="R362" s="13">
        <f>IF(OR(Model!J368&gt;80,Model!J368&lt;0.02),39.55,Model!J368)</f>
        <v>39.549999999999997</v>
      </c>
      <c r="S362" s="13">
        <f>IF(OR(Model!K368&gt;120,Model!K368&lt;0.02),63.9,Model!K368)</f>
        <v>63.9</v>
      </c>
      <c r="T362" s="13">
        <f>IF(OR(Model!L368&gt;11,Model!L368&lt;0.02),6.4719718,Model!L368)</f>
        <v>6.4719718000000004</v>
      </c>
      <c r="U362" s="13">
        <f t="shared" si="5"/>
        <v>0.94885144831249479</v>
      </c>
      <c r="V362" t="b">
        <f>IF(Model!B368&gt;0,'Calulations '!J362-U362)</f>
        <v>0</v>
      </c>
    </row>
    <row r="363" spans="10:22" x14ac:dyDescent="0.3">
      <c r="J363" s="13">
        <f>IF(OR(Model!B369&gt;7,Model!B369&lt;0.5),3.433,Model!B369)</f>
        <v>3.4329999999999998</v>
      </c>
      <c r="K363" s="13">
        <f>IF(OR(Model!C369&gt;0.4,Model!C369&lt;0.05),0.2550503,Model!C369)</f>
        <v>0.25505030000000001</v>
      </c>
      <c r="L363" s="13">
        <f>IF(OR(Model!D369&gt;5,Model!D369&lt;0.05),2.2251955,Model!D369)</f>
        <v>2.2251954999999999</v>
      </c>
      <c r="M363" s="13">
        <f>IF(OR(Model!E369&gt;3800,Model!E369&lt;0.02),1979.0503,Model!E369)</f>
        <v>1979.0503000000001</v>
      </c>
      <c r="N363" s="13">
        <f>IF(OR(Model!F369&gt;100,Model!F369&lt;0.02),44.390782,Model!F369)</f>
        <v>44.390782000000002</v>
      </c>
      <c r="O363" s="13">
        <f>IF(OR(Model!G369&gt;6,Model!G369&lt;0.02),1.74888827,Model!G369)</f>
        <v>1.7488882699999999</v>
      </c>
      <c r="P363" s="13">
        <f>IF(OR(Model!H369&gt;0.6,Model!H369&lt;0.02),0.3561162,Model!H369)</f>
        <v>0.35611619999999999</v>
      </c>
      <c r="Q363" s="13">
        <f>IF(OR(Model!I369&gt;80,Model!I369&lt;0.02),39.55,Model!I369)</f>
        <v>39.549999999999997</v>
      </c>
      <c r="R363" s="13">
        <f>IF(OR(Model!J369&gt;80,Model!J369&lt;0.02),39.55,Model!J369)</f>
        <v>39.549999999999997</v>
      </c>
      <c r="S363" s="13">
        <f>IF(OR(Model!K369&gt;120,Model!K369&lt;0.02),63.9,Model!K369)</f>
        <v>63.9</v>
      </c>
      <c r="T363" s="13">
        <f>IF(OR(Model!L369&gt;11,Model!L369&lt;0.02),6.4719718,Model!L369)</f>
        <v>6.4719718000000004</v>
      </c>
      <c r="U363" s="13">
        <f t="shared" si="5"/>
        <v>0.94885144831249479</v>
      </c>
      <c r="V363" t="b">
        <f>IF(Model!B369&gt;0,'Calulations '!J363-U363)</f>
        <v>0</v>
      </c>
    </row>
    <row r="364" spans="10:22" x14ac:dyDescent="0.3">
      <c r="J364" s="13">
        <f>IF(OR(Model!B370&gt;7,Model!B370&lt;0.5),3.433,Model!B370)</f>
        <v>3.4329999999999998</v>
      </c>
      <c r="K364" s="13">
        <f>IF(OR(Model!C370&gt;0.4,Model!C370&lt;0.05),0.2550503,Model!C370)</f>
        <v>0.25505030000000001</v>
      </c>
      <c r="L364" s="13">
        <f>IF(OR(Model!D370&gt;5,Model!D370&lt;0.05),2.2251955,Model!D370)</f>
        <v>2.2251954999999999</v>
      </c>
      <c r="M364" s="13">
        <f>IF(OR(Model!E370&gt;3800,Model!E370&lt;0.02),1979.0503,Model!E370)</f>
        <v>1979.0503000000001</v>
      </c>
      <c r="N364" s="13">
        <f>IF(OR(Model!F370&gt;100,Model!F370&lt;0.02),44.390782,Model!F370)</f>
        <v>44.390782000000002</v>
      </c>
      <c r="O364" s="13">
        <f>IF(OR(Model!G370&gt;6,Model!G370&lt;0.02),1.74888827,Model!G370)</f>
        <v>1.7488882699999999</v>
      </c>
      <c r="P364" s="13">
        <f>IF(OR(Model!H370&gt;0.6,Model!H370&lt;0.02),0.3561162,Model!H370)</f>
        <v>0.35611619999999999</v>
      </c>
      <c r="Q364" s="13">
        <f>IF(OR(Model!I370&gt;80,Model!I370&lt;0.02),39.55,Model!I370)</f>
        <v>39.549999999999997</v>
      </c>
      <c r="R364" s="13">
        <f>IF(OR(Model!J370&gt;80,Model!J370&lt;0.02),39.55,Model!J370)</f>
        <v>39.549999999999997</v>
      </c>
      <c r="S364" s="13">
        <f>IF(OR(Model!K370&gt;120,Model!K370&lt;0.02),63.9,Model!K370)</f>
        <v>63.9</v>
      </c>
      <c r="T364" s="13">
        <f>IF(OR(Model!L370&gt;11,Model!L370&lt;0.02),6.4719718,Model!L370)</f>
        <v>6.4719718000000004</v>
      </c>
      <c r="U364" s="13">
        <f t="shared" si="5"/>
        <v>0.94885144831249479</v>
      </c>
      <c r="V364" t="b">
        <f>IF(Model!B370&gt;0,'Calulations '!J364-U364)</f>
        <v>0</v>
      </c>
    </row>
    <row r="365" spans="10:22" x14ac:dyDescent="0.3">
      <c r="J365" s="13">
        <f>IF(OR(Model!B371&gt;7,Model!B371&lt;0.5),3.433,Model!B371)</f>
        <v>3.4329999999999998</v>
      </c>
      <c r="K365" s="13">
        <f>IF(OR(Model!C371&gt;0.4,Model!C371&lt;0.05),0.2550503,Model!C371)</f>
        <v>0.25505030000000001</v>
      </c>
      <c r="L365" s="13">
        <f>IF(OR(Model!D371&gt;5,Model!D371&lt;0.05),2.2251955,Model!D371)</f>
        <v>2.2251954999999999</v>
      </c>
      <c r="M365" s="13">
        <f>IF(OR(Model!E371&gt;3800,Model!E371&lt;0.02),1979.0503,Model!E371)</f>
        <v>1979.0503000000001</v>
      </c>
      <c r="N365" s="13">
        <f>IF(OR(Model!F371&gt;100,Model!F371&lt;0.02),44.390782,Model!F371)</f>
        <v>44.390782000000002</v>
      </c>
      <c r="O365" s="13">
        <f>IF(OR(Model!G371&gt;6,Model!G371&lt;0.02),1.74888827,Model!G371)</f>
        <v>1.7488882699999999</v>
      </c>
      <c r="P365" s="13">
        <f>IF(OR(Model!H371&gt;0.6,Model!H371&lt;0.02),0.3561162,Model!H371)</f>
        <v>0.35611619999999999</v>
      </c>
      <c r="Q365" s="13">
        <f>IF(OR(Model!I371&gt;80,Model!I371&lt;0.02),39.55,Model!I371)</f>
        <v>39.549999999999997</v>
      </c>
      <c r="R365" s="13">
        <f>IF(OR(Model!J371&gt;80,Model!J371&lt;0.02),39.55,Model!J371)</f>
        <v>39.549999999999997</v>
      </c>
      <c r="S365" s="13">
        <f>IF(OR(Model!K371&gt;120,Model!K371&lt;0.02),63.9,Model!K371)</f>
        <v>63.9</v>
      </c>
      <c r="T365" s="13">
        <f>IF(OR(Model!L371&gt;11,Model!L371&lt;0.02),6.4719718,Model!L371)</f>
        <v>6.4719718000000004</v>
      </c>
      <c r="U365" s="13">
        <f t="shared" si="5"/>
        <v>0.94885144831249479</v>
      </c>
      <c r="V365" t="b">
        <f>IF(Model!B371&gt;0,'Calulations '!J365-U365)</f>
        <v>0</v>
      </c>
    </row>
    <row r="366" spans="10:22" x14ac:dyDescent="0.3">
      <c r="J366" s="13">
        <f>IF(OR(Model!B372&gt;7,Model!B372&lt;0.5),3.433,Model!B372)</f>
        <v>3.4329999999999998</v>
      </c>
      <c r="K366" s="13">
        <f>IF(OR(Model!C372&gt;0.4,Model!C372&lt;0.05),0.2550503,Model!C372)</f>
        <v>0.25505030000000001</v>
      </c>
      <c r="L366" s="13">
        <f>IF(OR(Model!D372&gt;5,Model!D372&lt;0.05),2.2251955,Model!D372)</f>
        <v>2.2251954999999999</v>
      </c>
      <c r="M366" s="13">
        <f>IF(OR(Model!E372&gt;3800,Model!E372&lt;0.02),1979.0503,Model!E372)</f>
        <v>1979.0503000000001</v>
      </c>
      <c r="N366" s="13">
        <f>IF(OR(Model!F372&gt;100,Model!F372&lt;0.02),44.390782,Model!F372)</f>
        <v>44.390782000000002</v>
      </c>
      <c r="O366" s="13">
        <f>IF(OR(Model!G372&gt;6,Model!G372&lt;0.02),1.74888827,Model!G372)</f>
        <v>1.7488882699999999</v>
      </c>
      <c r="P366" s="13">
        <f>IF(OR(Model!H372&gt;0.6,Model!H372&lt;0.02),0.3561162,Model!H372)</f>
        <v>0.35611619999999999</v>
      </c>
      <c r="Q366" s="13">
        <f>IF(OR(Model!I372&gt;80,Model!I372&lt;0.02),39.55,Model!I372)</f>
        <v>39.549999999999997</v>
      </c>
      <c r="R366" s="13">
        <f>IF(OR(Model!J372&gt;80,Model!J372&lt;0.02),39.55,Model!J372)</f>
        <v>39.549999999999997</v>
      </c>
      <c r="S366" s="13">
        <f>IF(OR(Model!K372&gt;120,Model!K372&lt;0.02),63.9,Model!K372)</f>
        <v>63.9</v>
      </c>
      <c r="T366" s="13">
        <f>IF(OR(Model!L372&gt;11,Model!L372&lt;0.02),6.4719718,Model!L372)</f>
        <v>6.4719718000000004</v>
      </c>
      <c r="U366" s="13">
        <f t="shared" si="5"/>
        <v>0.94885144831249479</v>
      </c>
      <c r="V366" t="b">
        <f>IF(Model!B372&gt;0,'Calulations '!J366-U366)</f>
        <v>0</v>
      </c>
    </row>
    <row r="367" spans="10:22" x14ac:dyDescent="0.3">
      <c r="J367" s="13">
        <f>IF(OR(Model!B373&gt;7,Model!B373&lt;0.5),3.433,Model!B373)</f>
        <v>3.4329999999999998</v>
      </c>
      <c r="K367" s="13">
        <f>IF(OR(Model!C373&gt;0.4,Model!C373&lt;0.05),0.2550503,Model!C373)</f>
        <v>0.25505030000000001</v>
      </c>
      <c r="L367" s="13">
        <f>IF(OR(Model!D373&gt;5,Model!D373&lt;0.05),2.2251955,Model!D373)</f>
        <v>2.2251954999999999</v>
      </c>
      <c r="M367" s="13">
        <f>IF(OR(Model!E373&gt;3800,Model!E373&lt;0.02),1979.0503,Model!E373)</f>
        <v>1979.0503000000001</v>
      </c>
      <c r="N367" s="13">
        <f>IF(OR(Model!F373&gt;100,Model!F373&lt;0.02),44.390782,Model!F373)</f>
        <v>44.390782000000002</v>
      </c>
      <c r="O367" s="13">
        <f>IF(OR(Model!G373&gt;6,Model!G373&lt;0.02),1.74888827,Model!G373)</f>
        <v>1.7488882699999999</v>
      </c>
      <c r="P367" s="13">
        <f>IF(OR(Model!H373&gt;0.6,Model!H373&lt;0.02),0.3561162,Model!H373)</f>
        <v>0.35611619999999999</v>
      </c>
      <c r="Q367" s="13">
        <f>IF(OR(Model!I373&gt;80,Model!I373&lt;0.02),39.55,Model!I373)</f>
        <v>39.549999999999997</v>
      </c>
      <c r="R367" s="13">
        <f>IF(OR(Model!J373&gt;80,Model!J373&lt;0.02),39.55,Model!J373)</f>
        <v>39.549999999999997</v>
      </c>
      <c r="S367" s="13">
        <f>IF(OR(Model!K373&gt;120,Model!K373&lt;0.02),63.9,Model!K373)</f>
        <v>63.9</v>
      </c>
      <c r="T367" s="13">
        <f>IF(OR(Model!L373&gt;11,Model!L373&lt;0.02),6.4719718,Model!L373)</f>
        <v>6.4719718000000004</v>
      </c>
      <c r="U367" s="13">
        <f t="shared" si="5"/>
        <v>0.94885144831249479</v>
      </c>
      <c r="V367" t="b">
        <f>IF(Model!B373&gt;0,'Calulations '!J367-U367)</f>
        <v>0</v>
      </c>
    </row>
    <row r="368" spans="10:22" x14ac:dyDescent="0.3">
      <c r="J368" s="13">
        <f>IF(OR(Model!B374&gt;7,Model!B374&lt;0.5),3.433,Model!B374)</f>
        <v>3.4329999999999998</v>
      </c>
      <c r="K368" s="13">
        <f>IF(OR(Model!C374&gt;0.4,Model!C374&lt;0.05),0.2550503,Model!C374)</f>
        <v>0.25505030000000001</v>
      </c>
      <c r="L368" s="13">
        <f>IF(OR(Model!D374&gt;5,Model!D374&lt;0.05),2.2251955,Model!D374)</f>
        <v>2.2251954999999999</v>
      </c>
      <c r="M368" s="13">
        <f>IF(OR(Model!E374&gt;3800,Model!E374&lt;0.02),1979.0503,Model!E374)</f>
        <v>1979.0503000000001</v>
      </c>
      <c r="N368" s="13">
        <f>IF(OR(Model!F374&gt;100,Model!F374&lt;0.02),44.390782,Model!F374)</f>
        <v>44.390782000000002</v>
      </c>
      <c r="O368" s="13">
        <f>IF(OR(Model!G374&gt;6,Model!G374&lt;0.02),1.74888827,Model!G374)</f>
        <v>1.7488882699999999</v>
      </c>
      <c r="P368" s="13">
        <f>IF(OR(Model!H374&gt;0.6,Model!H374&lt;0.02),0.3561162,Model!H374)</f>
        <v>0.35611619999999999</v>
      </c>
      <c r="Q368" s="13">
        <f>IF(OR(Model!I374&gt;80,Model!I374&lt;0.02),39.55,Model!I374)</f>
        <v>39.549999999999997</v>
      </c>
      <c r="R368" s="13">
        <f>IF(OR(Model!J374&gt;80,Model!J374&lt;0.02),39.55,Model!J374)</f>
        <v>39.549999999999997</v>
      </c>
      <c r="S368" s="13">
        <f>IF(OR(Model!K374&gt;120,Model!K374&lt;0.02),63.9,Model!K374)</f>
        <v>63.9</v>
      </c>
      <c r="T368" s="13">
        <f>IF(OR(Model!L374&gt;11,Model!L374&lt;0.02),6.4719718,Model!L374)</f>
        <v>6.4719718000000004</v>
      </c>
      <c r="U368" s="13">
        <f t="shared" si="5"/>
        <v>0.94885144831249479</v>
      </c>
      <c r="V368" t="b">
        <f>IF(Model!B374&gt;0,'Calulations '!J368-U368)</f>
        <v>0</v>
      </c>
    </row>
    <row r="369" spans="10:22" x14ac:dyDescent="0.3">
      <c r="J369" s="13">
        <f>IF(OR(Model!B375&gt;7,Model!B375&lt;0.5),3.433,Model!B375)</f>
        <v>3.4329999999999998</v>
      </c>
      <c r="K369" s="13">
        <f>IF(OR(Model!C375&gt;0.4,Model!C375&lt;0.05),0.2550503,Model!C375)</f>
        <v>0.25505030000000001</v>
      </c>
      <c r="L369" s="13">
        <f>IF(OR(Model!D375&gt;5,Model!D375&lt;0.05),2.2251955,Model!D375)</f>
        <v>2.2251954999999999</v>
      </c>
      <c r="M369" s="13">
        <f>IF(OR(Model!E375&gt;3800,Model!E375&lt;0.02),1979.0503,Model!E375)</f>
        <v>1979.0503000000001</v>
      </c>
      <c r="N369" s="13">
        <f>IF(OR(Model!F375&gt;100,Model!F375&lt;0.02),44.390782,Model!F375)</f>
        <v>44.390782000000002</v>
      </c>
      <c r="O369" s="13">
        <f>IF(OR(Model!G375&gt;6,Model!G375&lt;0.02),1.74888827,Model!G375)</f>
        <v>1.7488882699999999</v>
      </c>
      <c r="P369" s="13">
        <f>IF(OR(Model!H375&gt;0.6,Model!H375&lt;0.02),0.3561162,Model!H375)</f>
        <v>0.35611619999999999</v>
      </c>
      <c r="Q369" s="13">
        <f>IF(OR(Model!I375&gt;80,Model!I375&lt;0.02),39.55,Model!I375)</f>
        <v>39.549999999999997</v>
      </c>
      <c r="R369" s="13">
        <f>IF(OR(Model!J375&gt;80,Model!J375&lt;0.02),39.55,Model!J375)</f>
        <v>39.549999999999997</v>
      </c>
      <c r="S369" s="13">
        <f>IF(OR(Model!K375&gt;120,Model!K375&lt;0.02),63.9,Model!K375)</f>
        <v>63.9</v>
      </c>
      <c r="T369" s="13">
        <f>IF(OR(Model!L375&gt;11,Model!L375&lt;0.02),6.4719718,Model!L375)</f>
        <v>6.4719718000000004</v>
      </c>
      <c r="U369" s="13">
        <f t="shared" si="5"/>
        <v>0.94885144831249479</v>
      </c>
      <c r="V369" t="b">
        <f>IF(Model!B375&gt;0,'Calulations '!J369-U369)</f>
        <v>0</v>
      </c>
    </row>
    <row r="370" spans="10:22" x14ac:dyDescent="0.3">
      <c r="J370" s="13">
        <f>IF(OR(Model!B376&gt;7,Model!B376&lt;0.5),3.433,Model!B376)</f>
        <v>3.4329999999999998</v>
      </c>
      <c r="K370" s="13">
        <f>IF(OR(Model!C376&gt;0.4,Model!C376&lt;0.05),0.2550503,Model!C376)</f>
        <v>0.25505030000000001</v>
      </c>
      <c r="L370" s="13">
        <f>IF(OR(Model!D376&gt;5,Model!D376&lt;0.05),2.2251955,Model!D376)</f>
        <v>2.2251954999999999</v>
      </c>
      <c r="M370" s="13">
        <f>IF(OR(Model!E376&gt;3800,Model!E376&lt;0.02),1979.0503,Model!E376)</f>
        <v>1979.0503000000001</v>
      </c>
      <c r="N370" s="13">
        <f>IF(OR(Model!F376&gt;100,Model!F376&lt;0.02),44.390782,Model!F376)</f>
        <v>44.390782000000002</v>
      </c>
      <c r="O370" s="13">
        <f>IF(OR(Model!G376&gt;6,Model!G376&lt;0.02),1.74888827,Model!G376)</f>
        <v>1.7488882699999999</v>
      </c>
      <c r="P370" s="13">
        <f>IF(OR(Model!H376&gt;0.6,Model!H376&lt;0.02),0.3561162,Model!H376)</f>
        <v>0.35611619999999999</v>
      </c>
      <c r="Q370" s="13">
        <f>IF(OR(Model!I376&gt;80,Model!I376&lt;0.02),39.55,Model!I376)</f>
        <v>39.549999999999997</v>
      </c>
      <c r="R370" s="13">
        <f>IF(OR(Model!J376&gt;80,Model!J376&lt;0.02),39.55,Model!J376)</f>
        <v>39.549999999999997</v>
      </c>
      <c r="S370" s="13">
        <f>IF(OR(Model!K376&gt;120,Model!K376&lt;0.02),63.9,Model!K376)</f>
        <v>63.9</v>
      </c>
      <c r="T370" s="13">
        <f>IF(OR(Model!L376&gt;11,Model!L376&lt;0.02),6.4719718,Model!L376)</f>
        <v>6.4719718000000004</v>
      </c>
      <c r="U370" s="13">
        <f t="shared" si="5"/>
        <v>0.94885144831249479</v>
      </c>
      <c r="V370" t="b">
        <f>IF(Model!B376&gt;0,'Calulations '!J370-U370)</f>
        <v>0</v>
      </c>
    </row>
    <row r="371" spans="10:22" x14ac:dyDescent="0.3">
      <c r="J371" s="13">
        <f>IF(OR(Model!B377&gt;7,Model!B377&lt;0.5),3.433,Model!B377)</f>
        <v>3.4329999999999998</v>
      </c>
      <c r="K371" s="13">
        <f>IF(OR(Model!C377&gt;0.4,Model!C377&lt;0.05),0.2550503,Model!C377)</f>
        <v>0.25505030000000001</v>
      </c>
      <c r="L371" s="13">
        <f>IF(OR(Model!D377&gt;5,Model!D377&lt;0.05),2.2251955,Model!D377)</f>
        <v>2.2251954999999999</v>
      </c>
      <c r="M371" s="13">
        <f>IF(OR(Model!E377&gt;3800,Model!E377&lt;0.02),1979.0503,Model!E377)</f>
        <v>1979.0503000000001</v>
      </c>
      <c r="N371" s="13">
        <f>IF(OR(Model!F377&gt;100,Model!F377&lt;0.02),44.390782,Model!F377)</f>
        <v>44.390782000000002</v>
      </c>
      <c r="O371" s="13">
        <f>IF(OR(Model!G377&gt;6,Model!G377&lt;0.02),1.74888827,Model!G377)</f>
        <v>1.7488882699999999</v>
      </c>
      <c r="P371" s="13">
        <f>IF(OR(Model!H377&gt;0.6,Model!H377&lt;0.02),0.3561162,Model!H377)</f>
        <v>0.35611619999999999</v>
      </c>
      <c r="Q371" s="13">
        <f>IF(OR(Model!I377&gt;80,Model!I377&lt;0.02),39.55,Model!I377)</f>
        <v>39.549999999999997</v>
      </c>
      <c r="R371" s="13">
        <f>IF(OR(Model!J377&gt;80,Model!J377&lt;0.02),39.55,Model!J377)</f>
        <v>39.549999999999997</v>
      </c>
      <c r="S371" s="13">
        <f>IF(OR(Model!K377&gt;120,Model!K377&lt;0.02),63.9,Model!K377)</f>
        <v>63.9</v>
      </c>
      <c r="T371" s="13">
        <f>IF(OR(Model!L377&gt;11,Model!L377&lt;0.02),6.4719718,Model!L377)</f>
        <v>6.4719718000000004</v>
      </c>
      <c r="U371" s="13">
        <f t="shared" si="5"/>
        <v>0.94885144831249479</v>
      </c>
      <c r="V371" t="b">
        <f>IF(Model!B377&gt;0,'Calulations '!J371-U371)</f>
        <v>0</v>
      </c>
    </row>
    <row r="372" spans="10:22" x14ac:dyDescent="0.3">
      <c r="J372" s="13">
        <f>IF(OR(Model!B378&gt;7,Model!B378&lt;0.5),3.433,Model!B378)</f>
        <v>3.4329999999999998</v>
      </c>
      <c r="K372" s="13">
        <f>IF(OR(Model!C378&gt;0.4,Model!C378&lt;0.05),0.2550503,Model!C378)</f>
        <v>0.25505030000000001</v>
      </c>
      <c r="L372" s="13">
        <f>IF(OR(Model!D378&gt;5,Model!D378&lt;0.05),2.2251955,Model!D378)</f>
        <v>2.2251954999999999</v>
      </c>
      <c r="M372" s="13">
        <f>IF(OR(Model!E378&gt;3800,Model!E378&lt;0.02),1979.0503,Model!E378)</f>
        <v>1979.0503000000001</v>
      </c>
      <c r="N372" s="13">
        <f>IF(OR(Model!F378&gt;100,Model!F378&lt;0.02),44.390782,Model!F378)</f>
        <v>44.390782000000002</v>
      </c>
      <c r="O372" s="13">
        <f>IF(OR(Model!G378&gt;6,Model!G378&lt;0.02),1.74888827,Model!G378)</f>
        <v>1.7488882699999999</v>
      </c>
      <c r="P372" s="13">
        <f>IF(OR(Model!H378&gt;0.6,Model!H378&lt;0.02),0.3561162,Model!H378)</f>
        <v>0.35611619999999999</v>
      </c>
      <c r="Q372" s="13">
        <f>IF(OR(Model!I378&gt;80,Model!I378&lt;0.02),39.55,Model!I378)</f>
        <v>39.549999999999997</v>
      </c>
      <c r="R372" s="13">
        <f>IF(OR(Model!J378&gt;80,Model!J378&lt;0.02),39.55,Model!J378)</f>
        <v>39.549999999999997</v>
      </c>
      <c r="S372" s="13">
        <f>IF(OR(Model!K378&gt;120,Model!K378&lt;0.02),63.9,Model!K378)</f>
        <v>63.9</v>
      </c>
      <c r="T372" s="13">
        <f>IF(OR(Model!L378&gt;11,Model!L378&lt;0.02),6.4719718,Model!L378)</f>
        <v>6.4719718000000004</v>
      </c>
      <c r="U372" s="13">
        <f t="shared" si="5"/>
        <v>0.94885144831249479</v>
      </c>
      <c r="V372" t="b">
        <f>IF(Model!B378&gt;0,'Calulations '!J372-U372)</f>
        <v>0</v>
      </c>
    </row>
    <row r="373" spans="10:22" x14ac:dyDescent="0.3">
      <c r="J373" s="13">
        <f>IF(OR(Model!B379&gt;7,Model!B379&lt;0.5),3.433,Model!B379)</f>
        <v>3.4329999999999998</v>
      </c>
      <c r="K373" s="13">
        <f>IF(OR(Model!C379&gt;0.4,Model!C379&lt;0.05),0.2550503,Model!C379)</f>
        <v>0.25505030000000001</v>
      </c>
      <c r="L373" s="13">
        <f>IF(OR(Model!D379&gt;5,Model!D379&lt;0.05),2.2251955,Model!D379)</f>
        <v>2.2251954999999999</v>
      </c>
      <c r="M373" s="13">
        <f>IF(OR(Model!E379&gt;3800,Model!E379&lt;0.02),1979.0503,Model!E379)</f>
        <v>1979.0503000000001</v>
      </c>
      <c r="N373" s="13">
        <f>IF(OR(Model!F379&gt;100,Model!F379&lt;0.02),44.390782,Model!F379)</f>
        <v>44.390782000000002</v>
      </c>
      <c r="O373" s="13">
        <f>IF(OR(Model!G379&gt;6,Model!G379&lt;0.02),1.74888827,Model!G379)</f>
        <v>1.7488882699999999</v>
      </c>
      <c r="P373" s="13">
        <f>IF(OR(Model!H379&gt;0.6,Model!H379&lt;0.02),0.3561162,Model!H379)</f>
        <v>0.35611619999999999</v>
      </c>
      <c r="Q373" s="13">
        <f>IF(OR(Model!I379&gt;80,Model!I379&lt;0.02),39.55,Model!I379)</f>
        <v>39.549999999999997</v>
      </c>
      <c r="R373" s="13">
        <f>IF(OR(Model!J379&gt;80,Model!J379&lt;0.02),39.55,Model!J379)</f>
        <v>39.549999999999997</v>
      </c>
      <c r="S373" s="13">
        <f>IF(OR(Model!K379&gt;120,Model!K379&lt;0.02),63.9,Model!K379)</f>
        <v>63.9</v>
      </c>
      <c r="T373" s="13">
        <f>IF(OR(Model!L379&gt;11,Model!L379&lt;0.02),6.4719718,Model!L379)</f>
        <v>6.4719718000000004</v>
      </c>
      <c r="U373" s="13">
        <f t="shared" si="5"/>
        <v>0.94885144831249479</v>
      </c>
      <c r="V373" t="b">
        <f>IF(Model!B379&gt;0,'Calulations '!J373-U373)</f>
        <v>0</v>
      </c>
    </row>
    <row r="374" spans="10:22" x14ac:dyDescent="0.3">
      <c r="J374" s="13">
        <f>IF(OR(Model!B380&gt;7,Model!B380&lt;0.5),3.433,Model!B380)</f>
        <v>3.4329999999999998</v>
      </c>
      <c r="K374" s="13">
        <f>IF(OR(Model!C380&gt;0.4,Model!C380&lt;0.05),0.2550503,Model!C380)</f>
        <v>0.25505030000000001</v>
      </c>
      <c r="L374" s="13">
        <f>IF(OR(Model!D380&gt;5,Model!D380&lt;0.05),2.2251955,Model!D380)</f>
        <v>2.2251954999999999</v>
      </c>
      <c r="M374" s="13">
        <f>IF(OR(Model!E380&gt;3800,Model!E380&lt;0.02),1979.0503,Model!E380)</f>
        <v>1979.0503000000001</v>
      </c>
      <c r="N374" s="13">
        <f>IF(OR(Model!F380&gt;100,Model!F380&lt;0.02),44.390782,Model!F380)</f>
        <v>44.390782000000002</v>
      </c>
      <c r="O374" s="13">
        <f>IF(OR(Model!G380&gt;6,Model!G380&lt;0.02),1.74888827,Model!G380)</f>
        <v>1.7488882699999999</v>
      </c>
      <c r="P374" s="13">
        <f>IF(OR(Model!H380&gt;0.6,Model!H380&lt;0.02),0.3561162,Model!H380)</f>
        <v>0.35611619999999999</v>
      </c>
      <c r="Q374" s="13">
        <f>IF(OR(Model!I380&gt;80,Model!I380&lt;0.02),39.55,Model!I380)</f>
        <v>39.549999999999997</v>
      </c>
      <c r="R374" s="13">
        <f>IF(OR(Model!J380&gt;80,Model!J380&lt;0.02),39.55,Model!J380)</f>
        <v>39.549999999999997</v>
      </c>
      <c r="S374" s="13">
        <f>IF(OR(Model!K380&gt;120,Model!K380&lt;0.02),63.9,Model!K380)</f>
        <v>63.9</v>
      </c>
      <c r="T374" s="13">
        <f>IF(OR(Model!L380&gt;11,Model!L380&lt;0.02),6.4719718,Model!L380)</f>
        <v>6.4719718000000004</v>
      </c>
      <c r="U374" s="13">
        <f t="shared" si="5"/>
        <v>0.94885144831249479</v>
      </c>
      <c r="V374" t="b">
        <f>IF(Model!B380&gt;0,'Calulations '!J374-U374)</f>
        <v>0</v>
      </c>
    </row>
    <row r="375" spans="10:22" x14ac:dyDescent="0.3">
      <c r="J375" s="13">
        <f>IF(OR(Model!B381&gt;7,Model!B381&lt;0.5),3.433,Model!B381)</f>
        <v>3.4329999999999998</v>
      </c>
      <c r="K375" s="13">
        <f>IF(OR(Model!C381&gt;0.4,Model!C381&lt;0.05),0.2550503,Model!C381)</f>
        <v>0.25505030000000001</v>
      </c>
      <c r="L375" s="13">
        <f>IF(OR(Model!D381&gt;5,Model!D381&lt;0.05),2.2251955,Model!D381)</f>
        <v>2.2251954999999999</v>
      </c>
      <c r="M375" s="13">
        <f>IF(OR(Model!E381&gt;3800,Model!E381&lt;0.02),1979.0503,Model!E381)</f>
        <v>1979.0503000000001</v>
      </c>
      <c r="N375" s="13">
        <f>IF(OR(Model!F381&gt;100,Model!F381&lt;0.02),44.390782,Model!F381)</f>
        <v>44.390782000000002</v>
      </c>
      <c r="O375" s="13">
        <f>IF(OR(Model!G381&gt;6,Model!G381&lt;0.02),1.74888827,Model!G381)</f>
        <v>1.7488882699999999</v>
      </c>
      <c r="P375" s="13">
        <f>IF(OR(Model!H381&gt;0.6,Model!H381&lt;0.02),0.3561162,Model!H381)</f>
        <v>0.35611619999999999</v>
      </c>
      <c r="Q375" s="13">
        <f>IF(OR(Model!I381&gt;80,Model!I381&lt;0.02),39.55,Model!I381)</f>
        <v>39.549999999999997</v>
      </c>
      <c r="R375" s="13">
        <f>IF(OR(Model!J381&gt;80,Model!J381&lt;0.02),39.55,Model!J381)</f>
        <v>39.549999999999997</v>
      </c>
      <c r="S375" s="13">
        <f>IF(OR(Model!K381&gt;120,Model!K381&lt;0.02),63.9,Model!K381)</f>
        <v>63.9</v>
      </c>
      <c r="T375" s="13">
        <f>IF(OR(Model!L381&gt;11,Model!L381&lt;0.02),6.4719718,Model!L381)</f>
        <v>6.4719718000000004</v>
      </c>
      <c r="U375" s="13">
        <f t="shared" si="5"/>
        <v>0.94885144831249479</v>
      </c>
      <c r="V375" t="b">
        <f>IF(Model!B381&gt;0,'Calulations '!J375-U375)</f>
        <v>0</v>
      </c>
    </row>
    <row r="376" spans="10:22" x14ac:dyDescent="0.3">
      <c r="J376" s="13">
        <f>IF(OR(Model!B382&gt;7,Model!B382&lt;0.5),3.433,Model!B382)</f>
        <v>3.4329999999999998</v>
      </c>
      <c r="K376" s="13">
        <f>IF(OR(Model!C382&gt;0.4,Model!C382&lt;0.05),0.2550503,Model!C382)</f>
        <v>0.25505030000000001</v>
      </c>
      <c r="L376" s="13">
        <f>IF(OR(Model!D382&gt;5,Model!D382&lt;0.05),2.2251955,Model!D382)</f>
        <v>2.2251954999999999</v>
      </c>
      <c r="M376" s="13">
        <f>IF(OR(Model!E382&gt;3800,Model!E382&lt;0.02),1979.0503,Model!E382)</f>
        <v>1979.0503000000001</v>
      </c>
      <c r="N376" s="13">
        <f>IF(OR(Model!F382&gt;100,Model!F382&lt;0.02),44.390782,Model!F382)</f>
        <v>44.390782000000002</v>
      </c>
      <c r="O376" s="13">
        <f>IF(OR(Model!G382&gt;6,Model!G382&lt;0.02),1.74888827,Model!G382)</f>
        <v>1.7488882699999999</v>
      </c>
      <c r="P376" s="13">
        <f>IF(OR(Model!H382&gt;0.6,Model!H382&lt;0.02),0.3561162,Model!H382)</f>
        <v>0.35611619999999999</v>
      </c>
      <c r="Q376" s="13">
        <f>IF(OR(Model!I382&gt;80,Model!I382&lt;0.02),39.55,Model!I382)</f>
        <v>39.549999999999997</v>
      </c>
      <c r="R376" s="13">
        <f>IF(OR(Model!J382&gt;80,Model!J382&lt;0.02),39.55,Model!J382)</f>
        <v>39.549999999999997</v>
      </c>
      <c r="S376" s="13">
        <f>IF(OR(Model!K382&gt;120,Model!K382&lt;0.02),63.9,Model!K382)</f>
        <v>63.9</v>
      </c>
      <c r="T376" s="13">
        <f>IF(OR(Model!L382&gt;11,Model!L382&lt;0.02),6.4719718,Model!L382)</f>
        <v>6.4719718000000004</v>
      </c>
      <c r="U376" s="13">
        <f t="shared" si="5"/>
        <v>0.94885144831249479</v>
      </c>
      <c r="V376" t="b">
        <f>IF(Model!B382&gt;0,'Calulations '!J376-U376)</f>
        <v>0</v>
      </c>
    </row>
    <row r="377" spans="10:22" x14ac:dyDescent="0.3">
      <c r="J377" s="13">
        <f>IF(OR(Model!B383&gt;7,Model!B383&lt;0.5),3.433,Model!B383)</f>
        <v>3.4329999999999998</v>
      </c>
      <c r="K377" s="13">
        <f>IF(OR(Model!C383&gt;0.4,Model!C383&lt;0.05),0.2550503,Model!C383)</f>
        <v>0.25505030000000001</v>
      </c>
      <c r="L377" s="13">
        <f>IF(OR(Model!D383&gt;5,Model!D383&lt;0.05),2.2251955,Model!D383)</f>
        <v>2.2251954999999999</v>
      </c>
      <c r="M377" s="13">
        <f>IF(OR(Model!E383&gt;3800,Model!E383&lt;0.02),1979.0503,Model!E383)</f>
        <v>1979.0503000000001</v>
      </c>
      <c r="N377" s="13">
        <f>IF(OR(Model!F383&gt;100,Model!F383&lt;0.02),44.390782,Model!F383)</f>
        <v>44.390782000000002</v>
      </c>
      <c r="O377" s="13">
        <f>IF(OR(Model!G383&gt;6,Model!G383&lt;0.02),1.74888827,Model!G383)</f>
        <v>1.7488882699999999</v>
      </c>
      <c r="P377" s="13">
        <f>IF(OR(Model!H383&gt;0.6,Model!H383&lt;0.02),0.3561162,Model!H383)</f>
        <v>0.35611619999999999</v>
      </c>
      <c r="Q377" s="13">
        <f>IF(OR(Model!I383&gt;80,Model!I383&lt;0.02),39.55,Model!I383)</f>
        <v>39.549999999999997</v>
      </c>
      <c r="R377" s="13">
        <f>IF(OR(Model!J383&gt;80,Model!J383&lt;0.02),39.55,Model!J383)</f>
        <v>39.549999999999997</v>
      </c>
      <c r="S377" s="13">
        <f>IF(OR(Model!K383&gt;120,Model!K383&lt;0.02),63.9,Model!K383)</f>
        <v>63.9</v>
      </c>
      <c r="T377" s="13">
        <f>IF(OR(Model!L383&gt;11,Model!L383&lt;0.02),6.4719718,Model!L383)</f>
        <v>6.4719718000000004</v>
      </c>
      <c r="U377" s="13">
        <f t="shared" si="5"/>
        <v>0.94885144831249479</v>
      </c>
      <c r="V377" t="b">
        <f>IF(Model!B383&gt;0,'Calulations '!J377-U377)</f>
        <v>0</v>
      </c>
    </row>
    <row r="378" spans="10:22" x14ac:dyDescent="0.3">
      <c r="J378" s="13">
        <f>IF(OR(Model!B384&gt;7,Model!B384&lt;0.5),3.433,Model!B384)</f>
        <v>3.4329999999999998</v>
      </c>
      <c r="K378" s="13">
        <f>IF(OR(Model!C384&gt;0.4,Model!C384&lt;0.05),0.2550503,Model!C384)</f>
        <v>0.25505030000000001</v>
      </c>
      <c r="L378" s="13">
        <f>IF(OR(Model!D384&gt;5,Model!D384&lt;0.05),2.2251955,Model!D384)</f>
        <v>2.2251954999999999</v>
      </c>
      <c r="M378" s="13">
        <f>IF(OR(Model!E384&gt;3800,Model!E384&lt;0.02),1979.0503,Model!E384)</f>
        <v>1979.0503000000001</v>
      </c>
      <c r="N378" s="13">
        <f>IF(OR(Model!F384&gt;100,Model!F384&lt;0.02),44.390782,Model!F384)</f>
        <v>44.390782000000002</v>
      </c>
      <c r="O378" s="13">
        <f>IF(OR(Model!G384&gt;6,Model!G384&lt;0.02),1.74888827,Model!G384)</f>
        <v>1.7488882699999999</v>
      </c>
      <c r="P378" s="13">
        <f>IF(OR(Model!H384&gt;0.6,Model!H384&lt;0.02),0.3561162,Model!H384)</f>
        <v>0.35611619999999999</v>
      </c>
      <c r="Q378" s="13">
        <f>IF(OR(Model!I384&gt;80,Model!I384&lt;0.02),39.55,Model!I384)</f>
        <v>39.549999999999997</v>
      </c>
      <c r="R378" s="13">
        <f>IF(OR(Model!J384&gt;80,Model!J384&lt;0.02),39.55,Model!J384)</f>
        <v>39.549999999999997</v>
      </c>
      <c r="S378" s="13">
        <f>IF(OR(Model!K384&gt;120,Model!K384&lt;0.02),63.9,Model!K384)</f>
        <v>63.9</v>
      </c>
      <c r="T378" s="13">
        <f>IF(OR(Model!L384&gt;11,Model!L384&lt;0.02),6.4719718,Model!L384)</f>
        <v>6.4719718000000004</v>
      </c>
      <c r="U378" s="13">
        <f t="shared" si="5"/>
        <v>0.94885144831249479</v>
      </c>
      <c r="V378" t="b">
        <f>IF(Model!B384&gt;0,'Calulations '!J378-U378)</f>
        <v>0</v>
      </c>
    </row>
    <row r="379" spans="10:22" x14ac:dyDescent="0.3">
      <c r="J379" s="13">
        <f>IF(OR(Model!B385&gt;7,Model!B385&lt;0.5),3.433,Model!B385)</f>
        <v>3.4329999999999998</v>
      </c>
      <c r="K379" s="13">
        <f>IF(OR(Model!C385&gt;0.4,Model!C385&lt;0.05),0.2550503,Model!C385)</f>
        <v>0.25505030000000001</v>
      </c>
      <c r="L379" s="13">
        <f>IF(OR(Model!D385&gt;5,Model!D385&lt;0.05),2.2251955,Model!D385)</f>
        <v>2.2251954999999999</v>
      </c>
      <c r="M379" s="13">
        <f>IF(OR(Model!E385&gt;3800,Model!E385&lt;0.02),1979.0503,Model!E385)</f>
        <v>1979.0503000000001</v>
      </c>
      <c r="N379" s="13">
        <f>IF(OR(Model!F385&gt;100,Model!F385&lt;0.02),44.390782,Model!F385)</f>
        <v>44.390782000000002</v>
      </c>
      <c r="O379" s="13">
        <f>IF(OR(Model!G385&gt;6,Model!G385&lt;0.02),1.74888827,Model!G385)</f>
        <v>1.7488882699999999</v>
      </c>
      <c r="P379" s="13">
        <f>IF(OR(Model!H385&gt;0.6,Model!H385&lt;0.02),0.3561162,Model!H385)</f>
        <v>0.35611619999999999</v>
      </c>
      <c r="Q379" s="13">
        <f>IF(OR(Model!I385&gt;80,Model!I385&lt;0.02),39.55,Model!I385)</f>
        <v>39.549999999999997</v>
      </c>
      <c r="R379" s="13">
        <f>IF(OR(Model!J385&gt;80,Model!J385&lt;0.02),39.55,Model!J385)</f>
        <v>39.549999999999997</v>
      </c>
      <c r="S379" s="13">
        <f>IF(OR(Model!K385&gt;120,Model!K385&lt;0.02),63.9,Model!K385)</f>
        <v>63.9</v>
      </c>
      <c r="T379" s="13">
        <f>IF(OR(Model!L385&gt;11,Model!L385&lt;0.02),6.4719718,Model!L385)</f>
        <v>6.4719718000000004</v>
      </c>
      <c r="U379" s="13">
        <f t="shared" si="5"/>
        <v>0.94885144831249479</v>
      </c>
      <c r="V379" t="b">
        <f>IF(Model!B385&gt;0,'Calulations '!J379-U379)</f>
        <v>0</v>
      </c>
    </row>
    <row r="380" spans="10:22" x14ac:dyDescent="0.3">
      <c r="J380" s="13">
        <f>IF(OR(Model!B386&gt;7,Model!B386&lt;0.5),3.433,Model!B386)</f>
        <v>3.4329999999999998</v>
      </c>
      <c r="K380" s="13">
        <f>IF(OR(Model!C386&gt;0.4,Model!C386&lt;0.05),0.2550503,Model!C386)</f>
        <v>0.25505030000000001</v>
      </c>
      <c r="L380" s="13">
        <f>IF(OR(Model!D386&gt;5,Model!D386&lt;0.05),2.2251955,Model!D386)</f>
        <v>2.2251954999999999</v>
      </c>
      <c r="M380" s="13">
        <f>IF(OR(Model!E386&gt;3800,Model!E386&lt;0.02),1979.0503,Model!E386)</f>
        <v>1979.0503000000001</v>
      </c>
      <c r="N380" s="13">
        <f>IF(OR(Model!F386&gt;100,Model!F386&lt;0.02),44.390782,Model!F386)</f>
        <v>44.390782000000002</v>
      </c>
      <c r="O380" s="13">
        <f>IF(OR(Model!G386&gt;6,Model!G386&lt;0.02),1.74888827,Model!G386)</f>
        <v>1.7488882699999999</v>
      </c>
      <c r="P380" s="13">
        <f>IF(OR(Model!H386&gt;0.6,Model!H386&lt;0.02),0.3561162,Model!H386)</f>
        <v>0.35611619999999999</v>
      </c>
      <c r="Q380" s="13">
        <f>IF(OR(Model!I386&gt;80,Model!I386&lt;0.02),39.55,Model!I386)</f>
        <v>39.549999999999997</v>
      </c>
      <c r="R380" s="13">
        <f>IF(OR(Model!J386&gt;80,Model!J386&lt;0.02),39.55,Model!J386)</f>
        <v>39.549999999999997</v>
      </c>
      <c r="S380" s="13">
        <f>IF(OR(Model!K386&gt;120,Model!K386&lt;0.02),63.9,Model!K386)</f>
        <v>63.9</v>
      </c>
      <c r="T380" s="13">
        <f>IF(OR(Model!L386&gt;11,Model!L386&lt;0.02),6.4719718,Model!L386)</f>
        <v>6.4719718000000004</v>
      </c>
      <c r="U380" s="13">
        <f t="shared" si="5"/>
        <v>0.94885144831249479</v>
      </c>
      <c r="V380" t="b">
        <f>IF(Model!B386&gt;0,'Calulations '!J380-U380)</f>
        <v>0</v>
      </c>
    </row>
    <row r="381" spans="10:22" x14ac:dyDescent="0.3">
      <c r="J381" s="13">
        <f>IF(OR(Model!B387&gt;7,Model!B387&lt;0.5),3.433,Model!B387)</f>
        <v>3.4329999999999998</v>
      </c>
      <c r="K381" s="13">
        <f>IF(OR(Model!C387&gt;0.4,Model!C387&lt;0.05),0.2550503,Model!C387)</f>
        <v>0.25505030000000001</v>
      </c>
      <c r="L381" s="13">
        <f>IF(OR(Model!D387&gt;5,Model!D387&lt;0.05),2.2251955,Model!D387)</f>
        <v>2.2251954999999999</v>
      </c>
      <c r="M381" s="13">
        <f>IF(OR(Model!E387&gt;3800,Model!E387&lt;0.02),1979.0503,Model!E387)</f>
        <v>1979.0503000000001</v>
      </c>
      <c r="N381" s="13">
        <f>IF(OR(Model!F387&gt;100,Model!F387&lt;0.02),44.390782,Model!F387)</f>
        <v>44.390782000000002</v>
      </c>
      <c r="O381" s="13">
        <f>IF(OR(Model!G387&gt;6,Model!G387&lt;0.02),1.74888827,Model!G387)</f>
        <v>1.7488882699999999</v>
      </c>
      <c r="P381" s="13">
        <f>IF(OR(Model!H387&gt;0.6,Model!H387&lt;0.02),0.3561162,Model!H387)</f>
        <v>0.35611619999999999</v>
      </c>
      <c r="Q381" s="13">
        <f>IF(OR(Model!I387&gt;80,Model!I387&lt;0.02),39.55,Model!I387)</f>
        <v>39.549999999999997</v>
      </c>
      <c r="R381" s="13">
        <f>IF(OR(Model!J387&gt;80,Model!J387&lt;0.02),39.55,Model!J387)</f>
        <v>39.549999999999997</v>
      </c>
      <c r="S381" s="13">
        <f>IF(OR(Model!K387&gt;120,Model!K387&lt;0.02),63.9,Model!K387)</f>
        <v>63.9</v>
      </c>
      <c r="T381" s="13">
        <f>IF(OR(Model!L387&gt;11,Model!L387&lt;0.02),6.4719718,Model!L387)</f>
        <v>6.4719718000000004</v>
      </c>
      <c r="U381" s="13">
        <f t="shared" si="5"/>
        <v>0.94885144831249479</v>
      </c>
      <c r="V381" t="b">
        <f>IF(Model!B387&gt;0,'Calulations '!J381-U381)</f>
        <v>0</v>
      </c>
    </row>
    <row r="382" spans="10:22" x14ac:dyDescent="0.3">
      <c r="J382" s="13">
        <f>IF(OR(Model!B388&gt;7,Model!B388&lt;0.5),3.433,Model!B388)</f>
        <v>3.4329999999999998</v>
      </c>
      <c r="K382" s="13">
        <f>IF(OR(Model!C388&gt;0.4,Model!C388&lt;0.05),0.2550503,Model!C388)</f>
        <v>0.25505030000000001</v>
      </c>
      <c r="L382" s="13">
        <f>IF(OR(Model!D388&gt;5,Model!D388&lt;0.05),2.2251955,Model!D388)</f>
        <v>2.2251954999999999</v>
      </c>
      <c r="M382" s="13">
        <f>IF(OR(Model!E388&gt;3800,Model!E388&lt;0.02),1979.0503,Model!E388)</f>
        <v>1979.0503000000001</v>
      </c>
      <c r="N382" s="13">
        <f>IF(OR(Model!F388&gt;100,Model!F388&lt;0.02),44.390782,Model!F388)</f>
        <v>44.390782000000002</v>
      </c>
      <c r="O382" s="13">
        <f>IF(OR(Model!G388&gt;6,Model!G388&lt;0.02),1.74888827,Model!G388)</f>
        <v>1.7488882699999999</v>
      </c>
      <c r="P382" s="13">
        <f>IF(OR(Model!H388&gt;0.6,Model!H388&lt;0.02),0.3561162,Model!H388)</f>
        <v>0.35611619999999999</v>
      </c>
      <c r="Q382" s="13">
        <f>IF(OR(Model!I388&gt;80,Model!I388&lt;0.02),39.55,Model!I388)</f>
        <v>39.549999999999997</v>
      </c>
      <c r="R382" s="13">
        <f>IF(OR(Model!J388&gt;80,Model!J388&lt;0.02),39.55,Model!J388)</f>
        <v>39.549999999999997</v>
      </c>
      <c r="S382" s="13">
        <f>IF(OR(Model!K388&gt;120,Model!K388&lt;0.02),63.9,Model!K388)</f>
        <v>63.9</v>
      </c>
      <c r="T382" s="13">
        <f>IF(OR(Model!L388&gt;11,Model!L388&lt;0.02),6.4719718,Model!L388)</f>
        <v>6.4719718000000004</v>
      </c>
      <c r="U382" s="13">
        <f t="shared" si="5"/>
        <v>0.94885144831249479</v>
      </c>
      <c r="V382" t="b">
        <f>IF(Model!B388&gt;0,'Calulations '!J382-U382)</f>
        <v>0</v>
      </c>
    </row>
    <row r="383" spans="10:22" x14ac:dyDescent="0.3">
      <c r="J383" s="13">
        <f>IF(OR(Model!B389&gt;7,Model!B389&lt;0.5),3.433,Model!B389)</f>
        <v>3.4329999999999998</v>
      </c>
      <c r="K383" s="13">
        <f>IF(OR(Model!C389&gt;0.4,Model!C389&lt;0.05),0.2550503,Model!C389)</f>
        <v>0.25505030000000001</v>
      </c>
      <c r="L383" s="13">
        <f>IF(OR(Model!D389&gt;5,Model!D389&lt;0.05),2.2251955,Model!D389)</f>
        <v>2.2251954999999999</v>
      </c>
      <c r="M383" s="13">
        <f>IF(OR(Model!E389&gt;3800,Model!E389&lt;0.02),1979.0503,Model!E389)</f>
        <v>1979.0503000000001</v>
      </c>
      <c r="N383" s="13">
        <f>IF(OR(Model!F389&gt;100,Model!F389&lt;0.02),44.390782,Model!F389)</f>
        <v>44.390782000000002</v>
      </c>
      <c r="O383" s="13">
        <f>IF(OR(Model!G389&gt;6,Model!G389&lt;0.02),1.74888827,Model!G389)</f>
        <v>1.7488882699999999</v>
      </c>
      <c r="P383" s="13">
        <f>IF(OR(Model!H389&gt;0.6,Model!H389&lt;0.02),0.3561162,Model!H389)</f>
        <v>0.35611619999999999</v>
      </c>
      <c r="Q383" s="13">
        <f>IF(OR(Model!I389&gt;80,Model!I389&lt;0.02),39.55,Model!I389)</f>
        <v>39.549999999999997</v>
      </c>
      <c r="R383" s="13">
        <f>IF(OR(Model!J389&gt;80,Model!J389&lt;0.02),39.55,Model!J389)</f>
        <v>39.549999999999997</v>
      </c>
      <c r="S383" s="13">
        <f>IF(OR(Model!K389&gt;120,Model!K389&lt;0.02),63.9,Model!K389)</f>
        <v>63.9</v>
      </c>
      <c r="T383" s="13">
        <f>IF(OR(Model!L389&gt;11,Model!L389&lt;0.02),6.4719718,Model!L389)</f>
        <v>6.4719718000000004</v>
      </c>
      <c r="U383" s="13">
        <f t="shared" si="5"/>
        <v>0.94885144831249479</v>
      </c>
      <c r="V383" t="b">
        <f>IF(Model!B389&gt;0,'Calulations '!J383-U383)</f>
        <v>0</v>
      </c>
    </row>
    <row r="384" spans="10:22" x14ac:dyDescent="0.3">
      <c r="J384" s="13">
        <f>IF(OR(Model!B390&gt;7,Model!B390&lt;0.5),3.433,Model!B390)</f>
        <v>3.4329999999999998</v>
      </c>
      <c r="K384" s="13">
        <f>IF(OR(Model!C390&gt;0.4,Model!C390&lt;0.05),0.2550503,Model!C390)</f>
        <v>0.25505030000000001</v>
      </c>
      <c r="L384" s="13">
        <f>IF(OR(Model!D390&gt;5,Model!D390&lt;0.05),2.2251955,Model!D390)</f>
        <v>2.2251954999999999</v>
      </c>
      <c r="M384" s="13">
        <f>IF(OR(Model!E390&gt;3800,Model!E390&lt;0.02),1979.0503,Model!E390)</f>
        <v>1979.0503000000001</v>
      </c>
      <c r="N384" s="13">
        <f>IF(OR(Model!F390&gt;100,Model!F390&lt;0.02),44.390782,Model!F390)</f>
        <v>44.390782000000002</v>
      </c>
      <c r="O384" s="13">
        <f>IF(OR(Model!G390&gt;6,Model!G390&lt;0.02),1.74888827,Model!G390)</f>
        <v>1.7488882699999999</v>
      </c>
      <c r="P384" s="13">
        <f>IF(OR(Model!H390&gt;0.6,Model!H390&lt;0.02),0.3561162,Model!H390)</f>
        <v>0.35611619999999999</v>
      </c>
      <c r="Q384" s="13">
        <f>IF(OR(Model!I390&gt;80,Model!I390&lt;0.02),39.55,Model!I390)</f>
        <v>39.549999999999997</v>
      </c>
      <c r="R384" s="13">
        <f>IF(OR(Model!J390&gt;80,Model!J390&lt;0.02),39.55,Model!J390)</f>
        <v>39.549999999999997</v>
      </c>
      <c r="S384" s="13">
        <f>IF(OR(Model!K390&gt;120,Model!K390&lt;0.02),63.9,Model!K390)</f>
        <v>63.9</v>
      </c>
      <c r="T384" s="13">
        <f>IF(OR(Model!L390&gt;11,Model!L390&lt;0.02),6.4719718,Model!L390)</f>
        <v>6.4719718000000004</v>
      </c>
      <c r="U384" s="13">
        <f t="shared" si="5"/>
        <v>0.94885144831249479</v>
      </c>
      <c r="V384" t="b">
        <f>IF(Model!B390&gt;0,'Calulations '!J384-U384)</f>
        <v>0</v>
      </c>
    </row>
    <row r="385" spans="10:22" x14ac:dyDescent="0.3">
      <c r="J385" s="13">
        <f>IF(OR(Model!B391&gt;7,Model!B391&lt;0.5),3.433,Model!B391)</f>
        <v>3.4329999999999998</v>
      </c>
      <c r="K385" s="13">
        <f>IF(OR(Model!C391&gt;0.4,Model!C391&lt;0.05),0.2550503,Model!C391)</f>
        <v>0.25505030000000001</v>
      </c>
      <c r="L385" s="13">
        <f>IF(OR(Model!D391&gt;5,Model!D391&lt;0.05),2.2251955,Model!D391)</f>
        <v>2.2251954999999999</v>
      </c>
      <c r="M385" s="13">
        <f>IF(OR(Model!E391&gt;3800,Model!E391&lt;0.02),1979.0503,Model!E391)</f>
        <v>1979.0503000000001</v>
      </c>
      <c r="N385" s="13">
        <f>IF(OR(Model!F391&gt;100,Model!F391&lt;0.02),44.390782,Model!F391)</f>
        <v>44.390782000000002</v>
      </c>
      <c r="O385" s="13">
        <f>IF(OR(Model!G391&gt;6,Model!G391&lt;0.02),1.74888827,Model!G391)</f>
        <v>1.7488882699999999</v>
      </c>
      <c r="P385" s="13">
        <f>IF(OR(Model!H391&gt;0.6,Model!H391&lt;0.02),0.3561162,Model!H391)</f>
        <v>0.35611619999999999</v>
      </c>
      <c r="Q385" s="13">
        <f>IF(OR(Model!I391&gt;80,Model!I391&lt;0.02),39.55,Model!I391)</f>
        <v>39.549999999999997</v>
      </c>
      <c r="R385" s="13">
        <f>IF(OR(Model!J391&gt;80,Model!J391&lt;0.02),39.55,Model!J391)</f>
        <v>39.549999999999997</v>
      </c>
      <c r="S385" s="13">
        <f>IF(OR(Model!K391&gt;120,Model!K391&lt;0.02),63.9,Model!K391)</f>
        <v>63.9</v>
      </c>
      <c r="T385" s="13">
        <f>IF(OR(Model!L391&gt;11,Model!L391&lt;0.02),6.4719718,Model!L391)</f>
        <v>6.4719718000000004</v>
      </c>
      <c r="U385" s="13">
        <f t="shared" si="5"/>
        <v>0.94885144831249479</v>
      </c>
      <c r="V385" t="b">
        <f>IF(Model!B391&gt;0,'Calulations '!J385-U385)</f>
        <v>0</v>
      </c>
    </row>
    <row r="386" spans="10:22" x14ac:dyDescent="0.3">
      <c r="J386" s="13">
        <f>IF(OR(Model!B392&gt;7,Model!B392&lt;0.5),3.433,Model!B392)</f>
        <v>3.4329999999999998</v>
      </c>
      <c r="K386" s="13">
        <f>IF(OR(Model!C392&gt;0.4,Model!C392&lt;0.05),0.2550503,Model!C392)</f>
        <v>0.25505030000000001</v>
      </c>
      <c r="L386" s="13">
        <f>IF(OR(Model!D392&gt;5,Model!D392&lt;0.05),2.2251955,Model!D392)</f>
        <v>2.2251954999999999</v>
      </c>
      <c r="M386" s="13">
        <f>IF(OR(Model!E392&gt;3800,Model!E392&lt;0.02),1979.0503,Model!E392)</f>
        <v>1979.0503000000001</v>
      </c>
      <c r="N386" s="13">
        <f>IF(OR(Model!F392&gt;100,Model!F392&lt;0.02),44.390782,Model!F392)</f>
        <v>44.390782000000002</v>
      </c>
      <c r="O386" s="13">
        <f>IF(OR(Model!G392&gt;6,Model!G392&lt;0.02),1.74888827,Model!G392)</f>
        <v>1.7488882699999999</v>
      </c>
      <c r="P386" s="13">
        <f>IF(OR(Model!H392&gt;0.6,Model!H392&lt;0.02),0.3561162,Model!H392)</f>
        <v>0.35611619999999999</v>
      </c>
      <c r="Q386" s="13">
        <f>IF(OR(Model!I392&gt;80,Model!I392&lt;0.02),39.55,Model!I392)</f>
        <v>39.549999999999997</v>
      </c>
      <c r="R386" s="13">
        <f>IF(OR(Model!J392&gt;80,Model!J392&lt;0.02),39.55,Model!J392)</f>
        <v>39.549999999999997</v>
      </c>
      <c r="S386" s="13">
        <f>IF(OR(Model!K392&gt;120,Model!K392&lt;0.02),63.9,Model!K392)</f>
        <v>63.9</v>
      </c>
      <c r="T386" s="13">
        <f>IF(OR(Model!L392&gt;11,Model!L392&lt;0.02),6.4719718,Model!L392)</f>
        <v>6.4719718000000004</v>
      </c>
      <c r="U386" s="13">
        <f t="shared" si="5"/>
        <v>0.94885144831249479</v>
      </c>
      <c r="V386" t="b">
        <f>IF(Model!B392&gt;0,'Calulations '!J386-U386)</f>
        <v>0</v>
      </c>
    </row>
    <row r="387" spans="10:22" x14ac:dyDescent="0.3">
      <c r="J387" s="13">
        <f>IF(OR(Model!B393&gt;7,Model!B393&lt;0.5),3.433,Model!B393)</f>
        <v>3.4329999999999998</v>
      </c>
      <c r="K387" s="13">
        <f>IF(OR(Model!C393&gt;0.4,Model!C393&lt;0.05),0.2550503,Model!C393)</f>
        <v>0.25505030000000001</v>
      </c>
      <c r="L387" s="13">
        <f>IF(OR(Model!D393&gt;5,Model!D393&lt;0.05),2.2251955,Model!D393)</f>
        <v>2.2251954999999999</v>
      </c>
      <c r="M387" s="13">
        <f>IF(OR(Model!E393&gt;3800,Model!E393&lt;0.02),1979.0503,Model!E393)</f>
        <v>1979.0503000000001</v>
      </c>
      <c r="N387" s="13">
        <f>IF(OR(Model!F393&gt;100,Model!F393&lt;0.02),44.390782,Model!F393)</f>
        <v>44.390782000000002</v>
      </c>
      <c r="O387" s="13">
        <f>IF(OR(Model!G393&gt;6,Model!G393&lt;0.02),1.74888827,Model!G393)</f>
        <v>1.7488882699999999</v>
      </c>
      <c r="P387" s="13">
        <f>IF(OR(Model!H393&gt;0.6,Model!H393&lt;0.02),0.3561162,Model!H393)</f>
        <v>0.35611619999999999</v>
      </c>
      <c r="Q387" s="13">
        <f>IF(OR(Model!I393&gt;80,Model!I393&lt;0.02),39.55,Model!I393)</f>
        <v>39.549999999999997</v>
      </c>
      <c r="R387" s="13">
        <f>IF(OR(Model!J393&gt;80,Model!J393&lt;0.02),39.55,Model!J393)</f>
        <v>39.549999999999997</v>
      </c>
      <c r="S387" s="13">
        <f>IF(OR(Model!K393&gt;120,Model!K393&lt;0.02),63.9,Model!K393)</f>
        <v>63.9</v>
      </c>
      <c r="T387" s="13">
        <f>IF(OR(Model!L393&gt;11,Model!L393&lt;0.02),6.4719718,Model!L393)</f>
        <v>6.4719718000000004</v>
      </c>
      <c r="U387" s="13">
        <f t="shared" si="5"/>
        <v>0.94885144831249479</v>
      </c>
      <c r="V387" t="b">
        <f>IF(Model!B393&gt;0,'Calulations '!J387-U387)</f>
        <v>0</v>
      </c>
    </row>
    <row r="388" spans="10:22" x14ac:dyDescent="0.3">
      <c r="J388" s="13">
        <f>IF(OR(Model!B394&gt;7,Model!B394&lt;0.5),3.433,Model!B394)</f>
        <v>3.4329999999999998</v>
      </c>
      <c r="K388" s="13">
        <f>IF(OR(Model!C394&gt;0.4,Model!C394&lt;0.05),0.2550503,Model!C394)</f>
        <v>0.25505030000000001</v>
      </c>
      <c r="L388" s="13">
        <f>IF(OR(Model!D394&gt;5,Model!D394&lt;0.05),2.2251955,Model!D394)</f>
        <v>2.2251954999999999</v>
      </c>
      <c r="M388" s="13">
        <f>IF(OR(Model!E394&gt;3800,Model!E394&lt;0.02),1979.0503,Model!E394)</f>
        <v>1979.0503000000001</v>
      </c>
      <c r="N388" s="13">
        <f>IF(OR(Model!F394&gt;100,Model!F394&lt;0.02),44.390782,Model!F394)</f>
        <v>44.390782000000002</v>
      </c>
      <c r="O388" s="13">
        <f>IF(OR(Model!G394&gt;6,Model!G394&lt;0.02),1.74888827,Model!G394)</f>
        <v>1.7488882699999999</v>
      </c>
      <c r="P388" s="13">
        <f>IF(OR(Model!H394&gt;0.6,Model!H394&lt;0.02),0.3561162,Model!H394)</f>
        <v>0.35611619999999999</v>
      </c>
      <c r="Q388" s="13">
        <f>IF(OR(Model!I394&gt;80,Model!I394&lt;0.02),39.55,Model!I394)</f>
        <v>39.549999999999997</v>
      </c>
      <c r="R388" s="13">
        <f>IF(OR(Model!J394&gt;80,Model!J394&lt;0.02),39.55,Model!J394)</f>
        <v>39.549999999999997</v>
      </c>
      <c r="S388" s="13">
        <f>IF(OR(Model!K394&gt;120,Model!K394&lt;0.02),63.9,Model!K394)</f>
        <v>63.9</v>
      </c>
      <c r="T388" s="13">
        <f>IF(OR(Model!L394&gt;11,Model!L394&lt;0.02),6.4719718,Model!L394)</f>
        <v>6.4719718000000004</v>
      </c>
      <c r="U388" s="13">
        <f t="shared" si="5"/>
        <v>0.94885144831249479</v>
      </c>
      <c r="V388" t="b">
        <f>IF(Model!B394&gt;0,'Calulations '!J388-U388)</f>
        <v>0</v>
      </c>
    </row>
    <row r="389" spans="10:22" x14ac:dyDescent="0.3">
      <c r="J389" s="13">
        <f>IF(OR(Model!B395&gt;7,Model!B395&lt;0.5),3.433,Model!B395)</f>
        <v>3.4329999999999998</v>
      </c>
      <c r="K389" s="13">
        <f>IF(OR(Model!C395&gt;0.4,Model!C395&lt;0.05),0.2550503,Model!C395)</f>
        <v>0.25505030000000001</v>
      </c>
      <c r="L389" s="13">
        <f>IF(OR(Model!D395&gt;5,Model!D395&lt;0.05),2.2251955,Model!D395)</f>
        <v>2.2251954999999999</v>
      </c>
      <c r="M389" s="13">
        <f>IF(OR(Model!E395&gt;3800,Model!E395&lt;0.02),1979.0503,Model!E395)</f>
        <v>1979.0503000000001</v>
      </c>
      <c r="N389" s="13">
        <f>IF(OR(Model!F395&gt;100,Model!F395&lt;0.02),44.390782,Model!F395)</f>
        <v>44.390782000000002</v>
      </c>
      <c r="O389" s="13">
        <f>IF(OR(Model!G395&gt;6,Model!G395&lt;0.02),1.74888827,Model!G395)</f>
        <v>1.7488882699999999</v>
      </c>
      <c r="P389" s="13">
        <f>IF(OR(Model!H395&gt;0.6,Model!H395&lt;0.02),0.3561162,Model!H395)</f>
        <v>0.35611619999999999</v>
      </c>
      <c r="Q389" s="13">
        <f>IF(OR(Model!I395&gt;80,Model!I395&lt;0.02),39.55,Model!I395)</f>
        <v>39.549999999999997</v>
      </c>
      <c r="R389" s="13">
        <f>IF(OR(Model!J395&gt;80,Model!J395&lt;0.02),39.55,Model!J395)</f>
        <v>39.549999999999997</v>
      </c>
      <c r="S389" s="13">
        <f>IF(OR(Model!K395&gt;120,Model!K395&lt;0.02),63.9,Model!K395)</f>
        <v>63.9</v>
      </c>
      <c r="T389" s="13">
        <f>IF(OR(Model!L395&gt;11,Model!L395&lt;0.02),6.4719718,Model!L395)</f>
        <v>6.4719718000000004</v>
      </c>
      <c r="U389" s="13">
        <f t="shared" si="5"/>
        <v>0.94885144831249479</v>
      </c>
      <c r="V389" t="b">
        <f>IF(Model!B395&gt;0,'Calulations '!J389-U389)</f>
        <v>0</v>
      </c>
    </row>
    <row r="390" spans="10:22" x14ac:dyDescent="0.3">
      <c r="J390" s="13">
        <f>IF(OR(Model!B396&gt;7,Model!B396&lt;0.5),3.433,Model!B396)</f>
        <v>3.4329999999999998</v>
      </c>
      <c r="K390" s="13">
        <f>IF(OR(Model!C396&gt;0.4,Model!C396&lt;0.05),0.2550503,Model!C396)</f>
        <v>0.25505030000000001</v>
      </c>
      <c r="L390" s="13">
        <f>IF(OR(Model!D396&gt;5,Model!D396&lt;0.05),2.2251955,Model!D396)</f>
        <v>2.2251954999999999</v>
      </c>
      <c r="M390" s="13">
        <f>IF(OR(Model!E396&gt;3800,Model!E396&lt;0.02),1979.0503,Model!E396)</f>
        <v>1979.0503000000001</v>
      </c>
      <c r="N390" s="13">
        <f>IF(OR(Model!F396&gt;100,Model!F396&lt;0.02),44.390782,Model!F396)</f>
        <v>44.390782000000002</v>
      </c>
      <c r="O390" s="13">
        <f>IF(OR(Model!G396&gt;6,Model!G396&lt;0.02),1.74888827,Model!G396)</f>
        <v>1.7488882699999999</v>
      </c>
      <c r="P390" s="13">
        <f>IF(OR(Model!H396&gt;0.6,Model!H396&lt;0.02),0.3561162,Model!H396)</f>
        <v>0.35611619999999999</v>
      </c>
      <c r="Q390" s="13">
        <f>IF(OR(Model!I396&gt;80,Model!I396&lt;0.02),39.55,Model!I396)</f>
        <v>39.549999999999997</v>
      </c>
      <c r="R390" s="13">
        <f>IF(OR(Model!J396&gt;80,Model!J396&lt;0.02),39.55,Model!J396)</f>
        <v>39.549999999999997</v>
      </c>
      <c r="S390" s="13">
        <f>IF(OR(Model!K396&gt;120,Model!K396&lt;0.02),63.9,Model!K396)</f>
        <v>63.9</v>
      </c>
      <c r="T390" s="13">
        <f>IF(OR(Model!L396&gt;11,Model!L396&lt;0.02),6.4719718,Model!L396)</f>
        <v>6.4719718000000004</v>
      </c>
      <c r="U390" s="13">
        <f t="shared" si="5"/>
        <v>0.94885144831249479</v>
      </c>
      <c r="V390" t="b">
        <f>IF(Model!B396&gt;0,'Calulations '!J390-U390)</f>
        <v>0</v>
      </c>
    </row>
    <row r="391" spans="10:22" x14ac:dyDescent="0.3">
      <c r="J391" s="13">
        <f>IF(OR(Model!B397&gt;7,Model!B397&lt;0.5),3.433,Model!B397)</f>
        <v>3.4329999999999998</v>
      </c>
      <c r="K391" s="13">
        <f>IF(OR(Model!C397&gt;0.4,Model!C397&lt;0.05),0.2550503,Model!C397)</f>
        <v>0.25505030000000001</v>
      </c>
      <c r="L391" s="13">
        <f>IF(OR(Model!D397&gt;5,Model!D397&lt;0.05),2.2251955,Model!D397)</f>
        <v>2.2251954999999999</v>
      </c>
      <c r="M391" s="13">
        <f>IF(OR(Model!E397&gt;3800,Model!E397&lt;0.02),1979.0503,Model!E397)</f>
        <v>1979.0503000000001</v>
      </c>
      <c r="N391" s="13">
        <f>IF(OR(Model!F397&gt;100,Model!F397&lt;0.02),44.390782,Model!F397)</f>
        <v>44.390782000000002</v>
      </c>
      <c r="O391" s="13">
        <f>IF(OR(Model!G397&gt;6,Model!G397&lt;0.02),1.74888827,Model!G397)</f>
        <v>1.7488882699999999</v>
      </c>
      <c r="P391" s="13">
        <f>IF(OR(Model!H397&gt;0.6,Model!H397&lt;0.02),0.3561162,Model!H397)</f>
        <v>0.35611619999999999</v>
      </c>
      <c r="Q391" s="13">
        <f>IF(OR(Model!I397&gt;80,Model!I397&lt;0.02),39.55,Model!I397)</f>
        <v>39.549999999999997</v>
      </c>
      <c r="R391" s="13">
        <f>IF(OR(Model!J397&gt;80,Model!J397&lt;0.02),39.55,Model!J397)</f>
        <v>39.549999999999997</v>
      </c>
      <c r="S391" s="13">
        <f>IF(OR(Model!K397&gt;120,Model!K397&lt;0.02),63.9,Model!K397)</f>
        <v>63.9</v>
      </c>
      <c r="T391" s="13">
        <f>IF(OR(Model!L397&gt;11,Model!L397&lt;0.02),6.4719718,Model!L397)</f>
        <v>6.4719718000000004</v>
      </c>
      <c r="U391" s="13">
        <f t="shared" si="5"/>
        <v>0.94885144831249479</v>
      </c>
      <c r="V391" t="b">
        <f>IF(Model!B397&gt;0,'Calulations '!J391-U391)</f>
        <v>0</v>
      </c>
    </row>
    <row r="392" spans="10:22" x14ac:dyDescent="0.3">
      <c r="J392" s="13">
        <f>IF(OR(Model!B398&gt;7,Model!B398&lt;0.5),3.433,Model!B398)</f>
        <v>3.4329999999999998</v>
      </c>
      <c r="K392" s="13">
        <f>IF(OR(Model!C398&gt;0.4,Model!C398&lt;0.05),0.2550503,Model!C398)</f>
        <v>0.25505030000000001</v>
      </c>
      <c r="L392" s="13">
        <f>IF(OR(Model!D398&gt;5,Model!D398&lt;0.05),2.2251955,Model!D398)</f>
        <v>2.2251954999999999</v>
      </c>
      <c r="M392" s="13">
        <f>IF(OR(Model!E398&gt;3800,Model!E398&lt;0.02),1979.0503,Model!E398)</f>
        <v>1979.0503000000001</v>
      </c>
      <c r="N392" s="13">
        <f>IF(OR(Model!F398&gt;100,Model!F398&lt;0.02),44.390782,Model!F398)</f>
        <v>44.390782000000002</v>
      </c>
      <c r="O392" s="13">
        <f>IF(OR(Model!G398&gt;6,Model!G398&lt;0.02),1.74888827,Model!G398)</f>
        <v>1.7488882699999999</v>
      </c>
      <c r="P392" s="13">
        <f>IF(OR(Model!H398&gt;0.6,Model!H398&lt;0.02),0.3561162,Model!H398)</f>
        <v>0.35611619999999999</v>
      </c>
      <c r="Q392" s="13">
        <f>IF(OR(Model!I398&gt;80,Model!I398&lt;0.02),39.55,Model!I398)</f>
        <v>39.549999999999997</v>
      </c>
      <c r="R392" s="13">
        <f>IF(OR(Model!J398&gt;80,Model!J398&lt;0.02),39.55,Model!J398)</f>
        <v>39.549999999999997</v>
      </c>
      <c r="S392" s="13">
        <f>IF(OR(Model!K398&gt;120,Model!K398&lt;0.02),63.9,Model!K398)</f>
        <v>63.9</v>
      </c>
      <c r="T392" s="13">
        <f>IF(OR(Model!L398&gt;11,Model!L398&lt;0.02),6.4719718,Model!L398)</f>
        <v>6.4719718000000004</v>
      </c>
      <c r="U392" s="13">
        <f t="shared" si="5"/>
        <v>0.94885144831249479</v>
      </c>
      <c r="V392" t="b">
        <f>IF(Model!B398&gt;0,'Calulations '!J392-U392)</f>
        <v>0</v>
      </c>
    </row>
    <row r="393" spans="10:22" x14ac:dyDescent="0.3">
      <c r="J393" s="13">
        <f>IF(OR(Model!B399&gt;7,Model!B399&lt;0.5),3.433,Model!B399)</f>
        <v>3.4329999999999998</v>
      </c>
      <c r="K393" s="13">
        <f>IF(OR(Model!C399&gt;0.4,Model!C399&lt;0.05),0.2550503,Model!C399)</f>
        <v>0.25505030000000001</v>
      </c>
      <c r="L393" s="13">
        <f>IF(OR(Model!D399&gt;5,Model!D399&lt;0.05),2.2251955,Model!D399)</f>
        <v>2.2251954999999999</v>
      </c>
      <c r="M393" s="13">
        <f>IF(OR(Model!E399&gt;3800,Model!E399&lt;0.02),1979.0503,Model!E399)</f>
        <v>1979.0503000000001</v>
      </c>
      <c r="N393" s="13">
        <f>IF(OR(Model!F399&gt;100,Model!F399&lt;0.02),44.390782,Model!F399)</f>
        <v>44.390782000000002</v>
      </c>
      <c r="O393" s="13">
        <f>IF(OR(Model!G399&gt;6,Model!G399&lt;0.02),1.74888827,Model!G399)</f>
        <v>1.7488882699999999</v>
      </c>
      <c r="P393" s="13">
        <f>IF(OR(Model!H399&gt;0.6,Model!H399&lt;0.02),0.3561162,Model!H399)</f>
        <v>0.35611619999999999</v>
      </c>
      <c r="Q393" s="13">
        <f>IF(OR(Model!I399&gt;80,Model!I399&lt;0.02),39.55,Model!I399)</f>
        <v>39.549999999999997</v>
      </c>
      <c r="R393" s="13">
        <f>IF(OR(Model!J399&gt;80,Model!J399&lt;0.02),39.55,Model!J399)</f>
        <v>39.549999999999997</v>
      </c>
      <c r="S393" s="13">
        <f>IF(OR(Model!K399&gt;120,Model!K399&lt;0.02),63.9,Model!K399)</f>
        <v>63.9</v>
      </c>
      <c r="T393" s="13">
        <f>IF(OR(Model!L399&gt;11,Model!L399&lt;0.02),6.4719718,Model!L399)</f>
        <v>6.4719718000000004</v>
      </c>
      <c r="U393" s="13">
        <f t="shared" si="5"/>
        <v>0.94885144831249479</v>
      </c>
      <c r="V393" t="b">
        <f>IF(Model!B399&gt;0,'Calulations '!J393-U393)</f>
        <v>0</v>
      </c>
    </row>
    <row r="394" spans="10:22" x14ac:dyDescent="0.3">
      <c r="J394" s="13">
        <f>IF(OR(Model!B400&gt;7,Model!B400&lt;0.5),3.433,Model!B400)</f>
        <v>3.4329999999999998</v>
      </c>
      <c r="K394" s="13">
        <f>IF(OR(Model!C400&gt;0.4,Model!C400&lt;0.05),0.2550503,Model!C400)</f>
        <v>0.25505030000000001</v>
      </c>
      <c r="L394" s="13">
        <f>IF(OR(Model!D400&gt;5,Model!D400&lt;0.05),2.2251955,Model!D400)</f>
        <v>2.2251954999999999</v>
      </c>
      <c r="M394" s="13">
        <f>IF(OR(Model!E400&gt;3800,Model!E400&lt;0.02),1979.0503,Model!E400)</f>
        <v>1979.0503000000001</v>
      </c>
      <c r="N394" s="13">
        <f>IF(OR(Model!F400&gt;100,Model!F400&lt;0.02),44.390782,Model!F400)</f>
        <v>44.390782000000002</v>
      </c>
      <c r="O394" s="13">
        <f>IF(OR(Model!G400&gt;6,Model!G400&lt;0.02),1.74888827,Model!G400)</f>
        <v>1.7488882699999999</v>
      </c>
      <c r="P394" s="13">
        <f>IF(OR(Model!H400&gt;0.6,Model!H400&lt;0.02),0.3561162,Model!H400)</f>
        <v>0.35611619999999999</v>
      </c>
      <c r="Q394" s="13">
        <f>IF(OR(Model!I400&gt;80,Model!I400&lt;0.02),39.55,Model!I400)</f>
        <v>39.549999999999997</v>
      </c>
      <c r="R394" s="13">
        <f>IF(OR(Model!J400&gt;80,Model!J400&lt;0.02),39.55,Model!J400)</f>
        <v>39.549999999999997</v>
      </c>
      <c r="S394" s="13">
        <f>IF(OR(Model!K400&gt;120,Model!K400&lt;0.02),63.9,Model!K400)</f>
        <v>63.9</v>
      </c>
      <c r="T394" s="13">
        <f>IF(OR(Model!L400&gt;11,Model!L400&lt;0.02),6.4719718,Model!L400)</f>
        <v>6.4719718000000004</v>
      </c>
      <c r="U394" s="13">
        <f t="shared" si="5"/>
        <v>0.94885144831249479</v>
      </c>
      <c r="V394" t="b">
        <f>IF(Model!B400&gt;0,'Calulations '!J394-U394)</f>
        <v>0</v>
      </c>
    </row>
    <row r="395" spans="10:22" x14ac:dyDescent="0.3">
      <c r="J395" s="13">
        <f>IF(OR(Model!B401&gt;7,Model!B401&lt;0.5),3.433,Model!B401)</f>
        <v>3.4329999999999998</v>
      </c>
      <c r="K395" s="13">
        <f>IF(OR(Model!C401&gt;0.4,Model!C401&lt;0.05),0.2550503,Model!C401)</f>
        <v>0.25505030000000001</v>
      </c>
      <c r="L395" s="13">
        <f>IF(OR(Model!D401&gt;5,Model!D401&lt;0.05),2.2251955,Model!D401)</f>
        <v>2.2251954999999999</v>
      </c>
      <c r="M395" s="13">
        <f>IF(OR(Model!E401&gt;3800,Model!E401&lt;0.02),1979.0503,Model!E401)</f>
        <v>1979.0503000000001</v>
      </c>
      <c r="N395" s="13">
        <f>IF(OR(Model!F401&gt;100,Model!F401&lt;0.02),44.390782,Model!F401)</f>
        <v>44.390782000000002</v>
      </c>
      <c r="O395" s="13">
        <f>IF(OR(Model!G401&gt;6,Model!G401&lt;0.02),1.74888827,Model!G401)</f>
        <v>1.7488882699999999</v>
      </c>
      <c r="P395" s="13">
        <f>IF(OR(Model!H401&gt;0.6,Model!H401&lt;0.02),0.3561162,Model!H401)</f>
        <v>0.35611619999999999</v>
      </c>
      <c r="Q395" s="13">
        <f>IF(OR(Model!I401&gt;80,Model!I401&lt;0.02),39.55,Model!I401)</f>
        <v>39.549999999999997</v>
      </c>
      <c r="R395" s="13">
        <f>IF(OR(Model!J401&gt;80,Model!J401&lt;0.02),39.55,Model!J401)</f>
        <v>39.549999999999997</v>
      </c>
      <c r="S395" s="13">
        <f>IF(OR(Model!K401&gt;120,Model!K401&lt;0.02),63.9,Model!K401)</f>
        <v>63.9</v>
      </c>
      <c r="T395" s="13">
        <f>IF(OR(Model!L401&gt;11,Model!L401&lt;0.02),6.4719718,Model!L401)</f>
        <v>6.4719718000000004</v>
      </c>
      <c r="U395" s="13">
        <f t="shared" si="5"/>
        <v>0.94885144831249479</v>
      </c>
      <c r="V395" t="b">
        <f>IF(Model!B401&gt;0,'Calulations '!J395-U395)</f>
        <v>0</v>
      </c>
    </row>
    <row r="396" spans="10:22" x14ac:dyDescent="0.3">
      <c r="J396" s="13">
        <f>IF(OR(Model!B402&gt;7,Model!B402&lt;0.5),3.433,Model!B402)</f>
        <v>3.4329999999999998</v>
      </c>
      <c r="K396" s="13">
        <f>IF(OR(Model!C402&gt;0.4,Model!C402&lt;0.05),0.2550503,Model!C402)</f>
        <v>0.25505030000000001</v>
      </c>
      <c r="L396" s="13">
        <f>IF(OR(Model!D402&gt;5,Model!D402&lt;0.05),2.2251955,Model!D402)</f>
        <v>2.2251954999999999</v>
      </c>
      <c r="M396" s="13">
        <f>IF(OR(Model!E402&gt;3800,Model!E402&lt;0.02),1979.0503,Model!E402)</f>
        <v>1979.0503000000001</v>
      </c>
      <c r="N396" s="13">
        <f>IF(OR(Model!F402&gt;100,Model!F402&lt;0.02),44.390782,Model!F402)</f>
        <v>44.390782000000002</v>
      </c>
      <c r="O396" s="13">
        <f>IF(OR(Model!G402&gt;6,Model!G402&lt;0.02),1.74888827,Model!G402)</f>
        <v>1.7488882699999999</v>
      </c>
      <c r="P396" s="13">
        <f>IF(OR(Model!H402&gt;0.6,Model!H402&lt;0.02),0.3561162,Model!H402)</f>
        <v>0.35611619999999999</v>
      </c>
      <c r="Q396" s="13">
        <f>IF(OR(Model!I402&gt;80,Model!I402&lt;0.02),39.55,Model!I402)</f>
        <v>39.549999999999997</v>
      </c>
      <c r="R396" s="13">
        <f>IF(OR(Model!J402&gt;80,Model!J402&lt;0.02),39.55,Model!J402)</f>
        <v>39.549999999999997</v>
      </c>
      <c r="S396" s="13">
        <f>IF(OR(Model!K402&gt;120,Model!K402&lt;0.02),63.9,Model!K402)</f>
        <v>63.9</v>
      </c>
      <c r="T396" s="13">
        <f>IF(OR(Model!L402&gt;11,Model!L402&lt;0.02),6.4719718,Model!L402)</f>
        <v>6.4719718000000004</v>
      </c>
      <c r="U396" s="13">
        <f t="shared" ref="U396:U459" si="6">IF($A$10="NF",($B$83+$B$84*K396+$B$85*M396+$B$86*N396+$B$87*R396+$B$88*T396+(L396/39.1)*$B$89+(O396/20.04)*$B$90+(P396/12.16)*$B$91+(K396-0.254695965417868)*(((O396/20.04)-0.0873483583285303)*-7.3498004038469)+(K396-0.254695965417868)*(((P396/12.16)-0.0293638848126801)*-102.292324166221)+$B$94*J396),0)</f>
        <v>0.94885144831249479</v>
      </c>
      <c r="V396" t="b">
        <f>IF(Model!B402&gt;0,'Calulations '!J396-U396)</f>
        <v>0</v>
      </c>
    </row>
    <row r="397" spans="10:22" x14ac:dyDescent="0.3">
      <c r="J397" s="13">
        <f>IF(OR(Model!B403&gt;7,Model!B403&lt;0.5),3.433,Model!B403)</f>
        <v>3.4329999999999998</v>
      </c>
      <c r="K397" s="13">
        <f>IF(OR(Model!C403&gt;0.4,Model!C403&lt;0.05),0.2550503,Model!C403)</f>
        <v>0.25505030000000001</v>
      </c>
      <c r="L397" s="13">
        <f>IF(OR(Model!D403&gt;5,Model!D403&lt;0.05),2.2251955,Model!D403)</f>
        <v>2.2251954999999999</v>
      </c>
      <c r="M397" s="13">
        <f>IF(OR(Model!E403&gt;3800,Model!E403&lt;0.02),1979.0503,Model!E403)</f>
        <v>1979.0503000000001</v>
      </c>
      <c r="N397" s="13">
        <f>IF(OR(Model!F403&gt;100,Model!F403&lt;0.02),44.390782,Model!F403)</f>
        <v>44.390782000000002</v>
      </c>
      <c r="O397" s="13">
        <f>IF(OR(Model!G403&gt;6,Model!G403&lt;0.02),1.74888827,Model!G403)</f>
        <v>1.7488882699999999</v>
      </c>
      <c r="P397" s="13">
        <f>IF(OR(Model!H403&gt;0.6,Model!H403&lt;0.02),0.3561162,Model!H403)</f>
        <v>0.35611619999999999</v>
      </c>
      <c r="Q397" s="13">
        <f>IF(OR(Model!I403&gt;80,Model!I403&lt;0.02),39.55,Model!I403)</f>
        <v>39.549999999999997</v>
      </c>
      <c r="R397" s="13">
        <f>IF(OR(Model!J403&gt;80,Model!J403&lt;0.02),39.55,Model!J403)</f>
        <v>39.549999999999997</v>
      </c>
      <c r="S397" s="13">
        <f>IF(OR(Model!K403&gt;120,Model!K403&lt;0.02),63.9,Model!K403)</f>
        <v>63.9</v>
      </c>
      <c r="T397" s="13">
        <f>IF(OR(Model!L403&gt;11,Model!L403&lt;0.02),6.4719718,Model!L403)</f>
        <v>6.4719718000000004</v>
      </c>
      <c r="U397" s="13">
        <f t="shared" si="6"/>
        <v>0.94885144831249479</v>
      </c>
      <c r="V397" t="b">
        <f>IF(Model!B403&gt;0,'Calulations '!J397-U397)</f>
        <v>0</v>
      </c>
    </row>
    <row r="398" spans="10:22" x14ac:dyDescent="0.3">
      <c r="J398" s="13">
        <f>IF(OR(Model!B404&gt;7,Model!B404&lt;0.5),3.433,Model!B404)</f>
        <v>3.4329999999999998</v>
      </c>
      <c r="K398" s="13">
        <f>IF(OR(Model!C404&gt;0.4,Model!C404&lt;0.05),0.2550503,Model!C404)</f>
        <v>0.25505030000000001</v>
      </c>
      <c r="L398" s="13">
        <f>IF(OR(Model!D404&gt;5,Model!D404&lt;0.05),2.2251955,Model!D404)</f>
        <v>2.2251954999999999</v>
      </c>
      <c r="M398" s="13">
        <f>IF(OR(Model!E404&gt;3800,Model!E404&lt;0.02),1979.0503,Model!E404)</f>
        <v>1979.0503000000001</v>
      </c>
      <c r="N398" s="13">
        <f>IF(OR(Model!F404&gt;100,Model!F404&lt;0.02),44.390782,Model!F404)</f>
        <v>44.390782000000002</v>
      </c>
      <c r="O398" s="13">
        <f>IF(OR(Model!G404&gt;6,Model!G404&lt;0.02),1.74888827,Model!G404)</f>
        <v>1.7488882699999999</v>
      </c>
      <c r="P398" s="13">
        <f>IF(OR(Model!H404&gt;0.6,Model!H404&lt;0.02),0.3561162,Model!H404)</f>
        <v>0.35611619999999999</v>
      </c>
      <c r="Q398" s="13">
        <f>IF(OR(Model!I404&gt;80,Model!I404&lt;0.02),39.55,Model!I404)</f>
        <v>39.549999999999997</v>
      </c>
      <c r="R398" s="13">
        <f>IF(OR(Model!J404&gt;80,Model!J404&lt;0.02),39.55,Model!J404)</f>
        <v>39.549999999999997</v>
      </c>
      <c r="S398" s="13">
        <f>IF(OR(Model!K404&gt;120,Model!K404&lt;0.02),63.9,Model!K404)</f>
        <v>63.9</v>
      </c>
      <c r="T398" s="13">
        <f>IF(OR(Model!L404&gt;11,Model!L404&lt;0.02),6.4719718,Model!L404)</f>
        <v>6.4719718000000004</v>
      </c>
      <c r="U398" s="13">
        <f t="shared" si="6"/>
        <v>0.94885144831249479</v>
      </c>
      <c r="V398" t="b">
        <f>IF(Model!B404&gt;0,'Calulations '!J398-U398)</f>
        <v>0</v>
      </c>
    </row>
    <row r="399" spans="10:22" x14ac:dyDescent="0.3">
      <c r="J399" s="13">
        <f>IF(OR(Model!B405&gt;7,Model!B405&lt;0.5),3.433,Model!B405)</f>
        <v>3.4329999999999998</v>
      </c>
      <c r="K399" s="13">
        <f>IF(OR(Model!C405&gt;0.4,Model!C405&lt;0.05),0.2550503,Model!C405)</f>
        <v>0.25505030000000001</v>
      </c>
      <c r="L399" s="13">
        <f>IF(OR(Model!D405&gt;5,Model!D405&lt;0.05),2.2251955,Model!D405)</f>
        <v>2.2251954999999999</v>
      </c>
      <c r="M399" s="13">
        <f>IF(OR(Model!E405&gt;3800,Model!E405&lt;0.02),1979.0503,Model!E405)</f>
        <v>1979.0503000000001</v>
      </c>
      <c r="N399" s="13">
        <f>IF(OR(Model!F405&gt;100,Model!F405&lt;0.02),44.390782,Model!F405)</f>
        <v>44.390782000000002</v>
      </c>
      <c r="O399" s="13">
        <f>IF(OR(Model!G405&gt;6,Model!G405&lt;0.02),1.74888827,Model!G405)</f>
        <v>1.7488882699999999</v>
      </c>
      <c r="P399" s="13">
        <f>IF(OR(Model!H405&gt;0.6,Model!H405&lt;0.02),0.3561162,Model!H405)</f>
        <v>0.35611619999999999</v>
      </c>
      <c r="Q399" s="13">
        <f>IF(OR(Model!I405&gt;80,Model!I405&lt;0.02),39.55,Model!I405)</f>
        <v>39.549999999999997</v>
      </c>
      <c r="R399" s="13">
        <f>IF(OR(Model!J405&gt;80,Model!J405&lt;0.02),39.55,Model!J405)</f>
        <v>39.549999999999997</v>
      </c>
      <c r="S399" s="13">
        <f>IF(OR(Model!K405&gt;120,Model!K405&lt;0.02),63.9,Model!K405)</f>
        <v>63.9</v>
      </c>
      <c r="T399" s="13">
        <f>IF(OR(Model!L405&gt;11,Model!L405&lt;0.02),6.4719718,Model!L405)</f>
        <v>6.4719718000000004</v>
      </c>
      <c r="U399" s="13">
        <f t="shared" si="6"/>
        <v>0.94885144831249479</v>
      </c>
      <c r="V399" t="b">
        <f>IF(Model!B405&gt;0,'Calulations '!J399-U399)</f>
        <v>0</v>
      </c>
    </row>
    <row r="400" spans="10:22" x14ac:dyDescent="0.3">
      <c r="J400" s="13">
        <f>IF(OR(Model!B406&gt;7,Model!B406&lt;0.5),3.433,Model!B406)</f>
        <v>3.4329999999999998</v>
      </c>
      <c r="K400" s="13">
        <f>IF(OR(Model!C406&gt;0.4,Model!C406&lt;0.05),0.2550503,Model!C406)</f>
        <v>0.25505030000000001</v>
      </c>
      <c r="L400" s="13">
        <f>IF(OR(Model!D406&gt;5,Model!D406&lt;0.05),2.2251955,Model!D406)</f>
        <v>2.2251954999999999</v>
      </c>
      <c r="M400" s="13">
        <f>IF(OR(Model!E406&gt;3800,Model!E406&lt;0.02),1979.0503,Model!E406)</f>
        <v>1979.0503000000001</v>
      </c>
      <c r="N400" s="13">
        <f>IF(OR(Model!F406&gt;100,Model!F406&lt;0.02),44.390782,Model!F406)</f>
        <v>44.390782000000002</v>
      </c>
      <c r="O400" s="13">
        <f>IF(OR(Model!G406&gt;6,Model!G406&lt;0.02),1.74888827,Model!G406)</f>
        <v>1.7488882699999999</v>
      </c>
      <c r="P400" s="13">
        <f>IF(OR(Model!H406&gt;0.6,Model!H406&lt;0.02),0.3561162,Model!H406)</f>
        <v>0.35611619999999999</v>
      </c>
      <c r="Q400" s="13">
        <f>IF(OR(Model!I406&gt;80,Model!I406&lt;0.02),39.55,Model!I406)</f>
        <v>39.549999999999997</v>
      </c>
      <c r="R400" s="13">
        <f>IF(OR(Model!J406&gt;80,Model!J406&lt;0.02),39.55,Model!J406)</f>
        <v>39.549999999999997</v>
      </c>
      <c r="S400" s="13">
        <f>IF(OR(Model!K406&gt;120,Model!K406&lt;0.02),63.9,Model!K406)</f>
        <v>63.9</v>
      </c>
      <c r="T400" s="13">
        <f>IF(OR(Model!L406&gt;11,Model!L406&lt;0.02),6.4719718,Model!L406)</f>
        <v>6.4719718000000004</v>
      </c>
      <c r="U400" s="13">
        <f t="shared" si="6"/>
        <v>0.94885144831249479</v>
      </c>
      <c r="V400" t="b">
        <f>IF(Model!B406&gt;0,'Calulations '!J400-U400)</f>
        <v>0</v>
      </c>
    </row>
    <row r="401" spans="10:22" x14ac:dyDescent="0.3">
      <c r="J401" s="13">
        <f>IF(OR(Model!B407&gt;7,Model!B407&lt;0.5),3.433,Model!B407)</f>
        <v>3.4329999999999998</v>
      </c>
      <c r="K401" s="13">
        <f>IF(OR(Model!C407&gt;0.4,Model!C407&lt;0.05),0.2550503,Model!C407)</f>
        <v>0.25505030000000001</v>
      </c>
      <c r="L401" s="13">
        <f>IF(OR(Model!D407&gt;5,Model!D407&lt;0.05),2.2251955,Model!D407)</f>
        <v>2.2251954999999999</v>
      </c>
      <c r="M401" s="13">
        <f>IF(OR(Model!E407&gt;3800,Model!E407&lt;0.02),1979.0503,Model!E407)</f>
        <v>1979.0503000000001</v>
      </c>
      <c r="N401" s="13">
        <f>IF(OR(Model!F407&gt;100,Model!F407&lt;0.02),44.390782,Model!F407)</f>
        <v>44.390782000000002</v>
      </c>
      <c r="O401" s="13">
        <f>IF(OR(Model!G407&gt;6,Model!G407&lt;0.02),1.74888827,Model!G407)</f>
        <v>1.7488882699999999</v>
      </c>
      <c r="P401" s="13">
        <f>IF(OR(Model!H407&gt;0.6,Model!H407&lt;0.02),0.3561162,Model!H407)</f>
        <v>0.35611619999999999</v>
      </c>
      <c r="Q401" s="13">
        <f>IF(OR(Model!I407&gt;80,Model!I407&lt;0.02),39.55,Model!I407)</f>
        <v>39.549999999999997</v>
      </c>
      <c r="R401" s="13">
        <f>IF(OR(Model!J407&gt;80,Model!J407&lt;0.02),39.55,Model!J407)</f>
        <v>39.549999999999997</v>
      </c>
      <c r="S401" s="13">
        <f>IF(OR(Model!K407&gt;120,Model!K407&lt;0.02),63.9,Model!K407)</f>
        <v>63.9</v>
      </c>
      <c r="T401" s="13">
        <f>IF(OR(Model!L407&gt;11,Model!L407&lt;0.02),6.4719718,Model!L407)</f>
        <v>6.4719718000000004</v>
      </c>
      <c r="U401" s="13">
        <f t="shared" si="6"/>
        <v>0.94885144831249479</v>
      </c>
      <c r="V401" t="b">
        <f>IF(Model!B407&gt;0,'Calulations '!J401-U401)</f>
        <v>0</v>
      </c>
    </row>
    <row r="402" spans="10:22" x14ac:dyDescent="0.3">
      <c r="J402" s="13">
        <f>IF(OR(Model!B408&gt;7,Model!B408&lt;0.5),3.433,Model!B408)</f>
        <v>3.4329999999999998</v>
      </c>
      <c r="K402" s="13">
        <f>IF(OR(Model!C408&gt;0.4,Model!C408&lt;0.05),0.2550503,Model!C408)</f>
        <v>0.25505030000000001</v>
      </c>
      <c r="L402" s="13">
        <f>IF(OR(Model!D408&gt;5,Model!D408&lt;0.05),2.2251955,Model!D408)</f>
        <v>2.2251954999999999</v>
      </c>
      <c r="M402" s="13">
        <f>IF(OR(Model!E408&gt;3800,Model!E408&lt;0.02),1979.0503,Model!E408)</f>
        <v>1979.0503000000001</v>
      </c>
      <c r="N402" s="13">
        <f>IF(OR(Model!F408&gt;100,Model!F408&lt;0.02),44.390782,Model!F408)</f>
        <v>44.390782000000002</v>
      </c>
      <c r="O402" s="13">
        <f>IF(OR(Model!G408&gt;6,Model!G408&lt;0.02),1.74888827,Model!G408)</f>
        <v>1.7488882699999999</v>
      </c>
      <c r="P402" s="13">
        <f>IF(OR(Model!H408&gt;0.6,Model!H408&lt;0.02),0.3561162,Model!H408)</f>
        <v>0.35611619999999999</v>
      </c>
      <c r="Q402" s="13">
        <f>IF(OR(Model!I408&gt;80,Model!I408&lt;0.02),39.55,Model!I408)</f>
        <v>39.549999999999997</v>
      </c>
      <c r="R402" s="13">
        <f>IF(OR(Model!J408&gt;80,Model!J408&lt;0.02),39.55,Model!J408)</f>
        <v>39.549999999999997</v>
      </c>
      <c r="S402" s="13">
        <f>IF(OR(Model!K408&gt;120,Model!K408&lt;0.02),63.9,Model!K408)</f>
        <v>63.9</v>
      </c>
      <c r="T402" s="13">
        <f>IF(OR(Model!L408&gt;11,Model!L408&lt;0.02),6.4719718,Model!L408)</f>
        <v>6.4719718000000004</v>
      </c>
      <c r="U402" s="13">
        <f t="shared" si="6"/>
        <v>0.94885144831249479</v>
      </c>
      <c r="V402" t="b">
        <f>IF(Model!B408&gt;0,'Calulations '!J402-U402)</f>
        <v>0</v>
      </c>
    </row>
    <row r="403" spans="10:22" x14ac:dyDescent="0.3">
      <c r="J403" s="13">
        <f>IF(OR(Model!B409&gt;7,Model!B409&lt;0.5),3.433,Model!B409)</f>
        <v>3.4329999999999998</v>
      </c>
      <c r="K403" s="13">
        <f>IF(OR(Model!C409&gt;0.4,Model!C409&lt;0.05),0.2550503,Model!C409)</f>
        <v>0.25505030000000001</v>
      </c>
      <c r="L403" s="13">
        <f>IF(OR(Model!D409&gt;5,Model!D409&lt;0.05),2.2251955,Model!D409)</f>
        <v>2.2251954999999999</v>
      </c>
      <c r="M403" s="13">
        <f>IF(OR(Model!E409&gt;3800,Model!E409&lt;0.02),1979.0503,Model!E409)</f>
        <v>1979.0503000000001</v>
      </c>
      <c r="N403" s="13">
        <f>IF(OR(Model!F409&gt;100,Model!F409&lt;0.02),44.390782,Model!F409)</f>
        <v>44.390782000000002</v>
      </c>
      <c r="O403" s="13">
        <f>IF(OR(Model!G409&gt;6,Model!G409&lt;0.02),1.74888827,Model!G409)</f>
        <v>1.7488882699999999</v>
      </c>
      <c r="P403" s="13">
        <f>IF(OR(Model!H409&gt;0.6,Model!H409&lt;0.02),0.3561162,Model!H409)</f>
        <v>0.35611619999999999</v>
      </c>
      <c r="Q403" s="13">
        <f>IF(OR(Model!I409&gt;80,Model!I409&lt;0.02),39.55,Model!I409)</f>
        <v>39.549999999999997</v>
      </c>
      <c r="R403" s="13">
        <f>IF(OR(Model!J409&gt;80,Model!J409&lt;0.02),39.55,Model!J409)</f>
        <v>39.549999999999997</v>
      </c>
      <c r="S403" s="13">
        <f>IF(OR(Model!K409&gt;120,Model!K409&lt;0.02),63.9,Model!K409)</f>
        <v>63.9</v>
      </c>
      <c r="T403" s="13">
        <f>IF(OR(Model!L409&gt;11,Model!L409&lt;0.02),6.4719718,Model!L409)</f>
        <v>6.4719718000000004</v>
      </c>
      <c r="U403" s="13">
        <f t="shared" si="6"/>
        <v>0.94885144831249479</v>
      </c>
      <c r="V403" t="b">
        <f>IF(Model!B409&gt;0,'Calulations '!J403-U403)</f>
        <v>0</v>
      </c>
    </row>
    <row r="404" spans="10:22" x14ac:dyDescent="0.3">
      <c r="J404" s="13">
        <f>IF(OR(Model!B410&gt;7,Model!B410&lt;0.5),3.433,Model!B410)</f>
        <v>3.4329999999999998</v>
      </c>
      <c r="K404" s="13">
        <f>IF(OR(Model!C410&gt;0.4,Model!C410&lt;0.05),0.2550503,Model!C410)</f>
        <v>0.25505030000000001</v>
      </c>
      <c r="L404" s="13">
        <f>IF(OR(Model!D410&gt;5,Model!D410&lt;0.05),2.2251955,Model!D410)</f>
        <v>2.2251954999999999</v>
      </c>
      <c r="M404" s="13">
        <f>IF(OR(Model!E410&gt;3800,Model!E410&lt;0.02),1979.0503,Model!E410)</f>
        <v>1979.0503000000001</v>
      </c>
      <c r="N404" s="13">
        <f>IF(OR(Model!F410&gt;100,Model!F410&lt;0.02),44.390782,Model!F410)</f>
        <v>44.390782000000002</v>
      </c>
      <c r="O404" s="13">
        <f>IF(OR(Model!G410&gt;6,Model!G410&lt;0.02),1.74888827,Model!G410)</f>
        <v>1.7488882699999999</v>
      </c>
      <c r="P404" s="13">
        <f>IF(OR(Model!H410&gt;0.6,Model!H410&lt;0.02),0.3561162,Model!H410)</f>
        <v>0.35611619999999999</v>
      </c>
      <c r="Q404" s="13">
        <f>IF(OR(Model!I410&gt;80,Model!I410&lt;0.02),39.55,Model!I410)</f>
        <v>39.549999999999997</v>
      </c>
      <c r="R404" s="13">
        <f>IF(OR(Model!J410&gt;80,Model!J410&lt;0.02),39.55,Model!J410)</f>
        <v>39.549999999999997</v>
      </c>
      <c r="S404" s="13">
        <f>IF(OR(Model!K410&gt;120,Model!K410&lt;0.02),63.9,Model!K410)</f>
        <v>63.9</v>
      </c>
      <c r="T404" s="13">
        <f>IF(OR(Model!L410&gt;11,Model!L410&lt;0.02),6.4719718,Model!L410)</f>
        <v>6.4719718000000004</v>
      </c>
      <c r="U404" s="13">
        <f t="shared" si="6"/>
        <v>0.94885144831249479</v>
      </c>
      <c r="V404" t="b">
        <f>IF(Model!B410&gt;0,'Calulations '!J404-U404)</f>
        <v>0</v>
      </c>
    </row>
    <row r="405" spans="10:22" x14ac:dyDescent="0.3">
      <c r="J405" s="13">
        <f>IF(OR(Model!B411&gt;7,Model!B411&lt;0.5),3.433,Model!B411)</f>
        <v>3.4329999999999998</v>
      </c>
      <c r="K405" s="13">
        <f>IF(OR(Model!C411&gt;0.4,Model!C411&lt;0.05),0.2550503,Model!C411)</f>
        <v>0.25505030000000001</v>
      </c>
      <c r="L405" s="13">
        <f>IF(OR(Model!D411&gt;5,Model!D411&lt;0.05),2.2251955,Model!D411)</f>
        <v>2.2251954999999999</v>
      </c>
      <c r="M405" s="13">
        <f>IF(OR(Model!E411&gt;3800,Model!E411&lt;0.02),1979.0503,Model!E411)</f>
        <v>1979.0503000000001</v>
      </c>
      <c r="N405" s="13">
        <f>IF(OR(Model!F411&gt;100,Model!F411&lt;0.02),44.390782,Model!F411)</f>
        <v>44.390782000000002</v>
      </c>
      <c r="O405" s="13">
        <f>IF(OR(Model!G411&gt;6,Model!G411&lt;0.02),1.74888827,Model!G411)</f>
        <v>1.7488882699999999</v>
      </c>
      <c r="P405" s="13">
        <f>IF(OR(Model!H411&gt;0.6,Model!H411&lt;0.02),0.3561162,Model!H411)</f>
        <v>0.35611619999999999</v>
      </c>
      <c r="Q405" s="13">
        <f>IF(OR(Model!I411&gt;80,Model!I411&lt;0.02),39.55,Model!I411)</f>
        <v>39.549999999999997</v>
      </c>
      <c r="R405" s="13">
        <f>IF(OR(Model!J411&gt;80,Model!J411&lt;0.02),39.55,Model!J411)</f>
        <v>39.549999999999997</v>
      </c>
      <c r="S405" s="13">
        <f>IF(OR(Model!K411&gt;120,Model!K411&lt;0.02),63.9,Model!K411)</f>
        <v>63.9</v>
      </c>
      <c r="T405" s="13">
        <f>IF(OR(Model!L411&gt;11,Model!L411&lt;0.02),6.4719718,Model!L411)</f>
        <v>6.4719718000000004</v>
      </c>
      <c r="U405" s="13">
        <f t="shared" si="6"/>
        <v>0.94885144831249479</v>
      </c>
      <c r="V405" t="b">
        <f>IF(Model!B411&gt;0,'Calulations '!J405-U405)</f>
        <v>0</v>
      </c>
    </row>
    <row r="406" spans="10:22" x14ac:dyDescent="0.3">
      <c r="J406" s="13">
        <f>IF(OR(Model!B412&gt;7,Model!B412&lt;0.5),3.433,Model!B412)</f>
        <v>3.4329999999999998</v>
      </c>
      <c r="K406" s="13">
        <f>IF(OR(Model!C412&gt;0.4,Model!C412&lt;0.05),0.2550503,Model!C412)</f>
        <v>0.25505030000000001</v>
      </c>
      <c r="L406" s="13">
        <f>IF(OR(Model!D412&gt;5,Model!D412&lt;0.05),2.2251955,Model!D412)</f>
        <v>2.2251954999999999</v>
      </c>
      <c r="M406" s="13">
        <f>IF(OR(Model!E412&gt;3800,Model!E412&lt;0.02),1979.0503,Model!E412)</f>
        <v>1979.0503000000001</v>
      </c>
      <c r="N406" s="13">
        <f>IF(OR(Model!F412&gt;100,Model!F412&lt;0.02),44.390782,Model!F412)</f>
        <v>44.390782000000002</v>
      </c>
      <c r="O406" s="13">
        <f>IF(OR(Model!G412&gt;6,Model!G412&lt;0.02),1.74888827,Model!G412)</f>
        <v>1.7488882699999999</v>
      </c>
      <c r="P406" s="13">
        <f>IF(OR(Model!H412&gt;0.6,Model!H412&lt;0.02),0.3561162,Model!H412)</f>
        <v>0.35611619999999999</v>
      </c>
      <c r="Q406" s="13">
        <f>IF(OR(Model!I412&gt;80,Model!I412&lt;0.02),39.55,Model!I412)</f>
        <v>39.549999999999997</v>
      </c>
      <c r="R406" s="13">
        <f>IF(OR(Model!J412&gt;80,Model!J412&lt;0.02),39.55,Model!J412)</f>
        <v>39.549999999999997</v>
      </c>
      <c r="S406" s="13">
        <f>IF(OR(Model!K412&gt;120,Model!K412&lt;0.02),63.9,Model!K412)</f>
        <v>63.9</v>
      </c>
      <c r="T406" s="13">
        <f>IF(OR(Model!L412&gt;11,Model!L412&lt;0.02),6.4719718,Model!L412)</f>
        <v>6.4719718000000004</v>
      </c>
      <c r="U406" s="13">
        <f t="shared" si="6"/>
        <v>0.94885144831249479</v>
      </c>
      <c r="V406" t="b">
        <f>IF(Model!B412&gt;0,'Calulations '!J406-U406)</f>
        <v>0</v>
      </c>
    </row>
    <row r="407" spans="10:22" x14ac:dyDescent="0.3">
      <c r="J407" s="13">
        <f>IF(OR(Model!B413&gt;7,Model!B413&lt;0.5),3.433,Model!B413)</f>
        <v>3.4329999999999998</v>
      </c>
      <c r="K407" s="13">
        <f>IF(OR(Model!C413&gt;0.4,Model!C413&lt;0.05),0.2550503,Model!C413)</f>
        <v>0.25505030000000001</v>
      </c>
      <c r="L407" s="13">
        <f>IF(OR(Model!D413&gt;5,Model!D413&lt;0.05),2.2251955,Model!D413)</f>
        <v>2.2251954999999999</v>
      </c>
      <c r="M407" s="13">
        <f>IF(OR(Model!E413&gt;3800,Model!E413&lt;0.02),1979.0503,Model!E413)</f>
        <v>1979.0503000000001</v>
      </c>
      <c r="N407" s="13">
        <f>IF(OR(Model!F413&gt;100,Model!F413&lt;0.02),44.390782,Model!F413)</f>
        <v>44.390782000000002</v>
      </c>
      <c r="O407" s="13">
        <f>IF(OR(Model!G413&gt;6,Model!G413&lt;0.02),1.74888827,Model!G413)</f>
        <v>1.7488882699999999</v>
      </c>
      <c r="P407" s="13">
        <f>IF(OR(Model!H413&gt;0.6,Model!H413&lt;0.02),0.3561162,Model!H413)</f>
        <v>0.35611619999999999</v>
      </c>
      <c r="Q407" s="13">
        <f>IF(OR(Model!I413&gt;80,Model!I413&lt;0.02),39.55,Model!I413)</f>
        <v>39.549999999999997</v>
      </c>
      <c r="R407" s="13">
        <f>IF(OR(Model!J413&gt;80,Model!J413&lt;0.02),39.55,Model!J413)</f>
        <v>39.549999999999997</v>
      </c>
      <c r="S407" s="13">
        <f>IF(OR(Model!K413&gt;120,Model!K413&lt;0.02),63.9,Model!K413)</f>
        <v>63.9</v>
      </c>
      <c r="T407" s="13">
        <f>IF(OR(Model!L413&gt;11,Model!L413&lt;0.02),6.4719718,Model!L413)</f>
        <v>6.4719718000000004</v>
      </c>
      <c r="U407" s="13">
        <f t="shared" si="6"/>
        <v>0.94885144831249479</v>
      </c>
      <c r="V407" t="b">
        <f>IF(Model!B413&gt;0,'Calulations '!J407-U407)</f>
        <v>0</v>
      </c>
    </row>
    <row r="408" spans="10:22" x14ac:dyDescent="0.3">
      <c r="J408" s="13">
        <f>IF(OR(Model!B414&gt;7,Model!B414&lt;0.5),3.433,Model!B414)</f>
        <v>3.4329999999999998</v>
      </c>
      <c r="K408" s="13">
        <f>IF(OR(Model!C414&gt;0.4,Model!C414&lt;0.05),0.2550503,Model!C414)</f>
        <v>0.25505030000000001</v>
      </c>
      <c r="L408" s="13">
        <f>IF(OR(Model!D414&gt;5,Model!D414&lt;0.05),2.2251955,Model!D414)</f>
        <v>2.2251954999999999</v>
      </c>
      <c r="M408" s="13">
        <f>IF(OR(Model!E414&gt;3800,Model!E414&lt;0.02),1979.0503,Model!E414)</f>
        <v>1979.0503000000001</v>
      </c>
      <c r="N408" s="13">
        <f>IF(OR(Model!F414&gt;100,Model!F414&lt;0.02),44.390782,Model!F414)</f>
        <v>44.390782000000002</v>
      </c>
      <c r="O408" s="13">
        <f>IF(OR(Model!G414&gt;6,Model!G414&lt;0.02),1.74888827,Model!G414)</f>
        <v>1.7488882699999999</v>
      </c>
      <c r="P408" s="13">
        <f>IF(OR(Model!H414&gt;0.6,Model!H414&lt;0.02),0.3561162,Model!H414)</f>
        <v>0.35611619999999999</v>
      </c>
      <c r="Q408" s="13">
        <f>IF(OR(Model!I414&gt;80,Model!I414&lt;0.02),39.55,Model!I414)</f>
        <v>39.549999999999997</v>
      </c>
      <c r="R408" s="13">
        <f>IF(OR(Model!J414&gt;80,Model!J414&lt;0.02),39.55,Model!J414)</f>
        <v>39.549999999999997</v>
      </c>
      <c r="S408" s="13">
        <f>IF(OR(Model!K414&gt;120,Model!K414&lt;0.02),63.9,Model!K414)</f>
        <v>63.9</v>
      </c>
      <c r="T408" s="13">
        <f>IF(OR(Model!L414&gt;11,Model!L414&lt;0.02),6.4719718,Model!L414)</f>
        <v>6.4719718000000004</v>
      </c>
      <c r="U408" s="13">
        <f t="shared" si="6"/>
        <v>0.94885144831249479</v>
      </c>
      <c r="V408" t="b">
        <f>IF(Model!B414&gt;0,'Calulations '!J408-U408)</f>
        <v>0</v>
      </c>
    </row>
    <row r="409" spans="10:22" x14ac:dyDescent="0.3">
      <c r="J409" s="13">
        <f>IF(OR(Model!B415&gt;7,Model!B415&lt;0.5),3.433,Model!B415)</f>
        <v>3.4329999999999998</v>
      </c>
      <c r="K409" s="13">
        <f>IF(OR(Model!C415&gt;0.4,Model!C415&lt;0.05),0.2550503,Model!C415)</f>
        <v>0.25505030000000001</v>
      </c>
      <c r="L409" s="13">
        <f>IF(OR(Model!D415&gt;5,Model!D415&lt;0.05),2.2251955,Model!D415)</f>
        <v>2.2251954999999999</v>
      </c>
      <c r="M409" s="13">
        <f>IF(OR(Model!E415&gt;3800,Model!E415&lt;0.02),1979.0503,Model!E415)</f>
        <v>1979.0503000000001</v>
      </c>
      <c r="N409" s="13">
        <f>IF(OR(Model!F415&gt;100,Model!F415&lt;0.02),44.390782,Model!F415)</f>
        <v>44.390782000000002</v>
      </c>
      <c r="O409" s="13">
        <f>IF(OR(Model!G415&gt;6,Model!G415&lt;0.02),1.74888827,Model!G415)</f>
        <v>1.7488882699999999</v>
      </c>
      <c r="P409" s="13">
        <f>IF(OR(Model!H415&gt;0.6,Model!H415&lt;0.02),0.3561162,Model!H415)</f>
        <v>0.35611619999999999</v>
      </c>
      <c r="Q409" s="13">
        <f>IF(OR(Model!I415&gt;80,Model!I415&lt;0.02),39.55,Model!I415)</f>
        <v>39.549999999999997</v>
      </c>
      <c r="R409" s="13">
        <f>IF(OR(Model!J415&gt;80,Model!J415&lt;0.02),39.55,Model!J415)</f>
        <v>39.549999999999997</v>
      </c>
      <c r="S409" s="13">
        <f>IF(OR(Model!K415&gt;120,Model!K415&lt;0.02),63.9,Model!K415)</f>
        <v>63.9</v>
      </c>
      <c r="T409" s="13">
        <f>IF(OR(Model!L415&gt;11,Model!L415&lt;0.02),6.4719718,Model!L415)</f>
        <v>6.4719718000000004</v>
      </c>
      <c r="U409" s="13">
        <f t="shared" si="6"/>
        <v>0.94885144831249479</v>
      </c>
      <c r="V409" t="b">
        <f>IF(Model!B415&gt;0,'Calulations '!J409-U409)</f>
        <v>0</v>
      </c>
    </row>
    <row r="410" spans="10:22" x14ac:dyDescent="0.3">
      <c r="J410" s="13">
        <f>IF(OR(Model!B416&gt;7,Model!B416&lt;0.5),3.433,Model!B416)</f>
        <v>3.4329999999999998</v>
      </c>
      <c r="K410" s="13">
        <f>IF(OR(Model!C416&gt;0.4,Model!C416&lt;0.05),0.2550503,Model!C416)</f>
        <v>0.25505030000000001</v>
      </c>
      <c r="L410" s="13">
        <f>IF(OR(Model!D416&gt;5,Model!D416&lt;0.05),2.2251955,Model!D416)</f>
        <v>2.2251954999999999</v>
      </c>
      <c r="M410" s="13">
        <f>IF(OR(Model!E416&gt;3800,Model!E416&lt;0.02),1979.0503,Model!E416)</f>
        <v>1979.0503000000001</v>
      </c>
      <c r="N410" s="13">
        <f>IF(OR(Model!F416&gt;100,Model!F416&lt;0.02),44.390782,Model!F416)</f>
        <v>44.390782000000002</v>
      </c>
      <c r="O410" s="13">
        <f>IF(OR(Model!G416&gt;6,Model!G416&lt;0.02),1.74888827,Model!G416)</f>
        <v>1.7488882699999999</v>
      </c>
      <c r="P410" s="13">
        <f>IF(OR(Model!H416&gt;0.6,Model!H416&lt;0.02),0.3561162,Model!H416)</f>
        <v>0.35611619999999999</v>
      </c>
      <c r="Q410" s="13">
        <f>IF(OR(Model!I416&gt;80,Model!I416&lt;0.02),39.55,Model!I416)</f>
        <v>39.549999999999997</v>
      </c>
      <c r="R410" s="13">
        <f>IF(OR(Model!J416&gt;80,Model!J416&lt;0.02),39.55,Model!J416)</f>
        <v>39.549999999999997</v>
      </c>
      <c r="S410" s="13">
        <f>IF(OR(Model!K416&gt;120,Model!K416&lt;0.02),63.9,Model!K416)</f>
        <v>63.9</v>
      </c>
      <c r="T410" s="13">
        <f>IF(OR(Model!L416&gt;11,Model!L416&lt;0.02),6.4719718,Model!L416)</f>
        <v>6.4719718000000004</v>
      </c>
      <c r="U410" s="13">
        <f t="shared" si="6"/>
        <v>0.94885144831249479</v>
      </c>
      <c r="V410" t="b">
        <f>IF(Model!B416&gt;0,'Calulations '!J410-U410)</f>
        <v>0</v>
      </c>
    </row>
    <row r="411" spans="10:22" x14ac:dyDescent="0.3">
      <c r="J411" s="13">
        <f>IF(OR(Model!B417&gt;7,Model!B417&lt;0.5),3.433,Model!B417)</f>
        <v>3.4329999999999998</v>
      </c>
      <c r="K411" s="13">
        <f>IF(OR(Model!C417&gt;0.4,Model!C417&lt;0.05),0.2550503,Model!C417)</f>
        <v>0.25505030000000001</v>
      </c>
      <c r="L411" s="13">
        <f>IF(OR(Model!D417&gt;5,Model!D417&lt;0.05),2.2251955,Model!D417)</f>
        <v>2.2251954999999999</v>
      </c>
      <c r="M411" s="13">
        <f>IF(OR(Model!E417&gt;3800,Model!E417&lt;0.02),1979.0503,Model!E417)</f>
        <v>1979.0503000000001</v>
      </c>
      <c r="N411" s="13">
        <f>IF(OR(Model!F417&gt;100,Model!F417&lt;0.02),44.390782,Model!F417)</f>
        <v>44.390782000000002</v>
      </c>
      <c r="O411" s="13">
        <f>IF(OR(Model!G417&gt;6,Model!G417&lt;0.02),1.74888827,Model!G417)</f>
        <v>1.7488882699999999</v>
      </c>
      <c r="P411" s="13">
        <f>IF(OR(Model!H417&gt;0.6,Model!H417&lt;0.02),0.3561162,Model!H417)</f>
        <v>0.35611619999999999</v>
      </c>
      <c r="Q411" s="13">
        <f>IF(OR(Model!I417&gt;80,Model!I417&lt;0.02),39.55,Model!I417)</f>
        <v>39.549999999999997</v>
      </c>
      <c r="R411" s="13">
        <f>IF(OR(Model!J417&gt;80,Model!J417&lt;0.02),39.55,Model!J417)</f>
        <v>39.549999999999997</v>
      </c>
      <c r="S411" s="13">
        <f>IF(OR(Model!K417&gt;120,Model!K417&lt;0.02),63.9,Model!K417)</f>
        <v>63.9</v>
      </c>
      <c r="T411" s="13">
        <f>IF(OR(Model!L417&gt;11,Model!L417&lt;0.02),6.4719718,Model!L417)</f>
        <v>6.4719718000000004</v>
      </c>
      <c r="U411" s="13">
        <f t="shared" si="6"/>
        <v>0.94885144831249479</v>
      </c>
      <c r="V411" t="b">
        <f>IF(Model!B417&gt;0,'Calulations '!J411-U411)</f>
        <v>0</v>
      </c>
    </row>
    <row r="412" spans="10:22" x14ac:dyDescent="0.3">
      <c r="J412" s="13">
        <f>IF(OR(Model!B418&gt;7,Model!B418&lt;0.5),3.433,Model!B418)</f>
        <v>3.4329999999999998</v>
      </c>
      <c r="K412" s="13">
        <f>IF(OR(Model!C418&gt;0.4,Model!C418&lt;0.05),0.2550503,Model!C418)</f>
        <v>0.25505030000000001</v>
      </c>
      <c r="L412" s="13">
        <f>IF(OR(Model!D418&gt;5,Model!D418&lt;0.05),2.2251955,Model!D418)</f>
        <v>2.2251954999999999</v>
      </c>
      <c r="M412" s="13">
        <f>IF(OR(Model!E418&gt;3800,Model!E418&lt;0.02),1979.0503,Model!E418)</f>
        <v>1979.0503000000001</v>
      </c>
      <c r="N412" s="13">
        <f>IF(OR(Model!F418&gt;100,Model!F418&lt;0.02),44.390782,Model!F418)</f>
        <v>44.390782000000002</v>
      </c>
      <c r="O412" s="13">
        <f>IF(OR(Model!G418&gt;6,Model!G418&lt;0.02),1.74888827,Model!G418)</f>
        <v>1.7488882699999999</v>
      </c>
      <c r="P412" s="13">
        <f>IF(OR(Model!H418&gt;0.6,Model!H418&lt;0.02),0.3561162,Model!H418)</f>
        <v>0.35611619999999999</v>
      </c>
      <c r="Q412" s="13">
        <f>IF(OR(Model!I418&gt;80,Model!I418&lt;0.02),39.55,Model!I418)</f>
        <v>39.549999999999997</v>
      </c>
      <c r="R412" s="13">
        <f>IF(OR(Model!J418&gt;80,Model!J418&lt;0.02),39.55,Model!J418)</f>
        <v>39.549999999999997</v>
      </c>
      <c r="S412" s="13">
        <f>IF(OR(Model!K418&gt;120,Model!K418&lt;0.02),63.9,Model!K418)</f>
        <v>63.9</v>
      </c>
      <c r="T412" s="13">
        <f>IF(OR(Model!L418&gt;11,Model!L418&lt;0.02),6.4719718,Model!L418)</f>
        <v>6.4719718000000004</v>
      </c>
      <c r="U412" s="13">
        <f t="shared" si="6"/>
        <v>0.94885144831249479</v>
      </c>
      <c r="V412" t="b">
        <f>IF(Model!B418&gt;0,'Calulations '!J412-U412)</f>
        <v>0</v>
      </c>
    </row>
    <row r="413" spans="10:22" x14ac:dyDescent="0.3">
      <c r="J413" s="13">
        <f>IF(OR(Model!B419&gt;7,Model!B419&lt;0.5),3.433,Model!B419)</f>
        <v>3.4329999999999998</v>
      </c>
      <c r="K413" s="13">
        <f>IF(OR(Model!C419&gt;0.4,Model!C419&lt;0.05),0.2550503,Model!C419)</f>
        <v>0.25505030000000001</v>
      </c>
      <c r="L413" s="13">
        <f>IF(OR(Model!D419&gt;5,Model!D419&lt;0.05),2.2251955,Model!D419)</f>
        <v>2.2251954999999999</v>
      </c>
      <c r="M413" s="13">
        <f>IF(OR(Model!E419&gt;3800,Model!E419&lt;0.02),1979.0503,Model!E419)</f>
        <v>1979.0503000000001</v>
      </c>
      <c r="N413" s="13">
        <f>IF(OR(Model!F419&gt;100,Model!F419&lt;0.02),44.390782,Model!F419)</f>
        <v>44.390782000000002</v>
      </c>
      <c r="O413" s="13">
        <f>IF(OR(Model!G419&gt;6,Model!G419&lt;0.02),1.74888827,Model!G419)</f>
        <v>1.7488882699999999</v>
      </c>
      <c r="P413" s="13">
        <f>IF(OR(Model!H419&gt;0.6,Model!H419&lt;0.02),0.3561162,Model!H419)</f>
        <v>0.35611619999999999</v>
      </c>
      <c r="Q413" s="13">
        <f>IF(OR(Model!I419&gt;80,Model!I419&lt;0.02),39.55,Model!I419)</f>
        <v>39.549999999999997</v>
      </c>
      <c r="R413" s="13">
        <f>IF(OR(Model!J419&gt;80,Model!J419&lt;0.02),39.55,Model!J419)</f>
        <v>39.549999999999997</v>
      </c>
      <c r="S413" s="13">
        <f>IF(OR(Model!K419&gt;120,Model!K419&lt;0.02),63.9,Model!K419)</f>
        <v>63.9</v>
      </c>
      <c r="T413" s="13">
        <f>IF(OR(Model!L419&gt;11,Model!L419&lt;0.02),6.4719718,Model!L419)</f>
        <v>6.4719718000000004</v>
      </c>
      <c r="U413" s="13">
        <f t="shared" si="6"/>
        <v>0.94885144831249479</v>
      </c>
      <c r="V413" t="b">
        <f>IF(Model!B419&gt;0,'Calulations '!J413-U413)</f>
        <v>0</v>
      </c>
    </row>
    <row r="414" spans="10:22" x14ac:dyDescent="0.3">
      <c r="J414" s="13">
        <f>IF(OR(Model!B420&gt;7,Model!B420&lt;0.5),3.433,Model!B420)</f>
        <v>3.4329999999999998</v>
      </c>
      <c r="K414" s="13">
        <f>IF(OR(Model!C420&gt;0.4,Model!C420&lt;0.05),0.2550503,Model!C420)</f>
        <v>0.25505030000000001</v>
      </c>
      <c r="L414" s="13">
        <f>IF(OR(Model!D420&gt;5,Model!D420&lt;0.05),2.2251955,Model!D420)</f>
        <v>2.2251954999999999</v>
      </c>
      <c r="M414" s="13">
        <f>IF(OR(Model!E420&gt;3800,Model!E420&lt;0.02),1979.0503,Model!E420)</f>
        <v>1979.0503000000001</v>
      </c>
      <c r="N414" s="13">
        <f>IF(OR(Model!F420&gt;100,Model!F420&lt;0.02),44.390782,Model!F420)</f>
        <v>44.390782000000002</v>
      </c>
      <c r="O414" s="13">
        <f>IF(OR(Model!G420&gt;6,Model!G420&lt;0.02),1.74888827,Model!G420)</f>
        <v>1.7488882699999999</v>
      </c>
      <c r="P414" s="13">
        <f>IF(OR(Model!H420&gt;0.6,Model!H420&lt;0.02),0.3561162,Model!H420)</f>
        <v>0.35611619999999999</v>
      </c>
      <c r="Q414" s="13">
        <f>IF(OR(Model!I420&gt;80,Model!I420&lt;0.02),39.55,Model!I420)</f>
        <v>39.549999999999997</v>
      </c>
      <c r="R414" s="13">
        <f>IF(OR(Model!J420&gt;80,Model!J420&lt;0.02),39.55,Model!J420)</f>
        <v>39.549999999999997</v>
      </c>
      <c r="S414" s="13">
        <f>IF(OR(Model!K420&gt;120,Model!K420&lt;0.02),63.9,Model!K420)</f>
        <v>63.9</v>
      </c>
      <c r="T414" s="13">
        <f>IF(OR(Model!L420&gt;11,Model!L420&lt;0.02),6.4719718,Model!L420)</f>
        <v>6.4719718000000004</v>
      </c>
      <c r="U414" s="13">
        <f t="shared" si="6"/>
        <v>0.94885144831249479</v>
      </c>
      <c r="V414" t="b">
        <f>IF(Model!B420&gt;0,'Calulations '!J414-U414)</f>
        <v>0</v>
      </c>
    </row>
    <row r="415" spans="10:22" x14ac:dyDescent="0.3">
      <c r="J415" s="13">
        <f>IF(OR(Model!B421&gt;7,Model!B421&lt;0.5),3.433,Model!B421)</f>
        <v>3.4329999999999998</v>
      </c>
      <c r="K415" s="13">
        <f>IF(OR(Model!C421&gt;0.4,Model!C421&lt;0.05),0.2550503,Model!C421)</f>
        <v>0.25505030000000001</v>
      </c>
      <c r="L415" s="13">
        <f>IF(OR(Model!D421&gt;5,Model!D421&lt;0.05),2.2251955,Model!D421)</f>
        <v>2.2251954999999999</v>
      </c>
      <c r="M415" s="13">
        <f>IF(OR(Model!E421&gt;3800,Model!E421&lt;0.02),1979.0503,Model!E421)</f>
        <v>1979.0503000000001</v>
      </c>
      <c r="N415" s="13">
        <f>IF(OR(Model!F421&gt;100,Model!F421&lt;0.02),44.390782,Model!F421)</f>
        <v>44.390782000000002</v>
      </c>
      <c r="O415" s="13">
        <f>IF(OR(Model!G421&gt;6,Model!G421&lt;0.02),1.74888827,Model!G421)</f>
        <v>1.7488882699999999</v>
      </c>
      <c r="P415" s="13">
        <f>IF(OR(Model!H421&gt;0.6,Model!H421&lt;0.02),0.3561162,Model!H421)</f>
        <v>0.35611619999999999</v>
      </c>
      <c r="Q415" s="13">
        <f>IF(OR(Model!I421&gt;80,Model!I421&lt;0.02),39.55,Model!I421)</f>
        <v>39.549999999999997</v>
      </c>
      <c r="R415" s="13">
        <f>IF(OR(Model!J421&gt;80,Model!J421&lt;0.02),39.55,Model!J421)</f>
        <v>39.549999999999997</v>
      </c>
      <c r="S415" s="13">
        <f>IF(OR(Model!K421&gt;120,Model!K421&lt;0.02),63.9,Model!K421)</f>
        <v>63.9</v>
      </c>
      <c r="T415" s="13">
        <f>IF(OR(Model!L421&gt;11,Model!L421&lt;0.02),6.4719718,Model!L421)</f>
        <v>6.4719718000000004</v>
      </c>
      <c r="U415" s="13">
        <f t="shared" si="6"/>
        <v>0.94885144831249479</v>
      </c>
      <c r="V415" t="b">
        <f>IF(Model!B421&gt;0,'Calulations '!J415-U415)</f>
        <v>0</v>
      </c>
    </row>
    <row r="416" spans="10:22" x14ac:dyDescent="0.3">
      <c r="J416" s="13">
        <f>IF(OR(Model!B422&gt;7,Model!B422&lt;0.5),3.433,Model!B422)</f>
        <v>3.4329999999999998</v>
      </c>
      <c r="K416" s="13">
        <f>IF(OR(Model!C422&gt;0.4,Model!C422&lt;0.05),0.2550503,Model!C422)</f>
        <v>0.25505030000000001</v>
      </c>
      <c r="L416" s="13">
        <f>IF(OR(Model!D422&gt;5,Model!D422&lt;0.05),2.2251955,Model!D422)</f>
        <v>2.2251954999999999</v>
      </c>
      <c r="M416" s="13">
        <f>IF(OR(Model!E422&gt;3800,Model!E422&lt;0.02),1979.0503,Model!E422)</f>
        <v>1979.0503000000001</v>
      </c>
      <c r="N416" s="13">
        <f>IF(OR(Model!F422&gt;100,Model!F422&lt;0.02),44.390782,Model!F422)</f>
        <v>44.390782000000002</v>
      </c>
      <c r="O416" s="13">
        <f>IF(OR(Model!G422&gt;6,Model!G422&lt;0.02),1.74888827,Model!G422)</f>
        <v>1.7488882699999999</v>
      </c>
      <c r="P416" s="13">
        <f>IF(OR(Model!H422&gt;0.6,Model!H422&lt;0.02),0.3561162,Model!H422)</f>
        <v>0.35611619999999999</v>
      </c>
      <c r="Q416" s="13">
        <f>IF(OR(Model!I422&gt;80,Model!I422&lt;0.02),39.55,Model!I422)</f>
        <v>39.549999999999997</v>
      </c>
      <c r="R416" s="13">
        <f>IF(OR(Model!J422&gt;80,Model!J422&lt;0.02),39.55,Model!J422)</f>
        <v>39.549999999999997</v>
      </c>
      <c r="S416" s="13">
        <f>IF(OR(Model!K422&gt;120,Model!K422&lt;0.02),63.9,Model!K422)</f>
        <v>63.9</v>
      </c>
      <c r="T416" s="13">
        <f>IF(OR(Model!L422&gt;11,Model!L422&lt;0.02),6.4719718,Model!L422)</f>
        <v>6.4719718000000004</v>
      </c>
      <c r="U416" s="13">
        <f t="shared" si="6"/>
        <v>0.94885144831249479</v>
      </c>
      <c r="V416" t="b">
        <f>IF(Model!B422&gt;0,'Calulations '!J416-U416)</f>
        <v>0</v>
      </c>
    </row>
    <row r="417" spans="10:22" x14ac:dyDescent="0.3">
      <c r="J417" s="13">
        <f>IF(OR(Model!B423&gt;7,Model!B423&lt;0.5),3.433,Model!B423)</f>
        <v>3.4329999999999998</v>
      </c>
      <c r="K417" s="13">
        <f>IF(OR(Model!C423&gt;0.4,Model!C423&lt;0.05),0.2550503,Model!C423)</f>
        <v>0.25505030000000001</v>
      </c>
      <c r="L417" s="13">
        <f>IF(OR(Model!D423&gt;5,Model!D423&lt;0.05),2.2251955,Model!D423)</f>
        <v>2.2251954999999999</v>
      </c>
      <c r="M417" s="13">
        <f>IF(OR(Model!E423&gt;3800,Model!E423&lt;0.02),1979.0503,Model!E423)</f>
        <v>1979.0503000000001</v>
      </c>
      <c r="N417" s="13">
        <f>IF(OR(Model!F423&gt;100,Model!F423&lt;0.02),44.390782,Model!F423)</f>
        <v>44.390782000000002</v>
      </c>
      <c r="O417" s="13">
        <f>IF(OR(Model!G423&gt;6,Model!G423&lt;0.02),1.74888827,Model!G423)</f>
        <v>1.7488882699999999</v>
      </c>
      <c r="P417" s="13">
        <f>IF(OR(Model!H423&gt;0.6,Model!H423&lt;0.02),0.3561162,Model!H423)</f>
        <v>0.35611619999999999</v>
      </c>
      <c r="Q417" s="13">
        <f>IF(OR(Model!I423&gt;80,Model!I423&lt;0.02),39.55,Model!I423)</f>
        <v>39.549999999999997</v>
      </c>
      <c r="R417" s="13">
        <f>IF(OR(Model!J423&gt;80,Model!J423&lt;0.02),39.55,Model!J423)</f>
        <v>39.549999999999997</v>
      </c>
      <c r="S417" s="13">
        <f>IF(OR(Model!K423&gt;120,Model!K423&lt;0.02),63.9,Model!K423)</f>
        <v>63.9</v>
      </c>
      <c r="T417" s="13">
        <f>IF(OR(Model!L423&gt;11,Model!L423&lt;0.02),6.4719718,Model!L423)</f>
        <v>6.4719718000000004</v>
      </c>
      <c r="U417" s="13">
        <f t="shared" si="6"/>
        <v>0.94885144831249479</v>
      </c>
      <c r="V417" t="b">
        <f>IF(Model!B423&gt;0,'Calulations '!J417-U417)</f>
        <v>0</v>
      </c>
    </row>
    <row r="418" spans="10:22" x14ac:dyDescent="0.3">
      <c r="J418" s="13">
        <f>IF(OR(Model!B424&gt;7,Model!B424&lt;0.5),3.433,Model!B424)</f>
        <v>3.4329999999999998</v>
      </c>
      <c r="K418" s="13">
        <f>IF(OR(Model!C424&gt;0.4,Model!C424&lt;0.05),0.2550503,Model!C424)</f>
        <v>0.25505030000000001</v>
      </c>
      <c r="L418" s="13">
        <f>IF(OR(Model!D424&gt;5,Model!D424&lt;0.05),2.2251955,Model!D424)</f>
        <v>2.2251954999999999</v>
      </c>
      <c r="M418" s="13">
        <f>IF(OR(Model!E424&gt;3800,Model!E424&lt;0.02),1979.0503,Model!E424)</f>
        <v>1979.0503000000001</v>
      </c>
      <c r="N418" s="13">
        <f>IF(OR(Model!F424&gt;100,Model!F424&lt;0.02),44.390782,Model!F424)</f>
        <v>44.390782000000002</v>
      </c>
      <c r="O418" s="13">
        <f>IF(OR(Model!G424&gt;6,Model!G424&lt;0.02),1.74888827,Model!G424)</f>
        <v>1.7488882699999999</v>
      </c>
      <c r="P418" s="13">
        <f>IF(OR(Model!H424&gt;0.6,Model!H424&lt;0.02),0.3561162,Model!H424)</f>
        <v>0.35611619999999999</v>
      </c>
      <c r="Q418" s="13">
        <f>IF(OR(Model!I424&gt;80,Model!I424&lt;0.02),39.55,Model!I424)</f>
        <v>39.549999999999997</v>
      </c>
      <c r="R418" s="13">
        <f>IF(OR(Model!J424&gt;80,Model!J424&lt;0.02),39.55,Model!J424)</f>
        <v>39.549999999999997</v>
      </c>
      <c r="S418" s="13">
        <f>IF(OR(Model!K424&gt;120,Model!K424&lt;0.02),63.9,Model!K424)</f>
        <v>63.9</v>
      </c>
      <c r="T418" s="13">
        <f>IF(OR(Model!L424&gt;11,Model!L424&lt;0.02),6.4719718,Model!L424)</f>
        <v>6.4719718000000004</v>
      </c>
      <c r="U418" s="13">
        <f t="shared" si="6"/>
        <v>0.94885144831249479</v>
      </c>
      <c r="V418" t="b">
        <f>IF(Model!B424&gt;0,'Calulations '!J418-U418)</f>
        <v>0</v>
      </c>
    </row>
    <row r="419" spans="10:22" x14ac:dyDescent="0.3">
      <c r="J419" s="13">
        <f>IF(OR(Model!B425&gt;7,Model!B425&lt;0.5),3.433,Model!B425)</f>
        <v>3.4329999999999998</v>
      </c>
      <c r="K419" s="13">
        <f>IF(OR(Model!C425&gt;0.4,Model!C425&lt;0.05),0.2550503,Model!C425)</f>
        <v>0.25505030000000001</v>
      </c>
      <c r="L419" s="13">
        <f>IF(OR(Model!D425&gt;5,Model!D425&lt;0.05),2.2251955,Model!D425)</f>
        <v>2.2251954999999999</v>
      </c>
      <c r="M419" s="13">
        <f>IF(OR(Model!E425&gt;3800,Model!E425&lt;0.02),1979.0503,Model!E425)</f>
        <v>1979.0503000000001</v>
      </c>
      <c r="N419" s="13">
        <f>IF(OR(Model!F425&gt;100,Model!F425&lt;0.02),44.390782,Model!F425)</f>
        <v>44.390782000000002</v>
      </c>
      <c r="O419" s="13">
        <f>IF(OR(Model!G425&gt;6,Model!G425&lt;0.02),1.74888827,Model!G425)</f>
        <v>1.7488882699999999</v>
      </c>
      <c r="P419" s="13">
        <f>IF(OR(Model!H425&gt;0.6,Model!H425&lt;0.02),0.3561162,Model!H425)</f>
        <v>0.35611619999999999</v>
      </c>
      <c r="Q419" s="13">
        <f>IF(OR(Model!I425&gt;80,Model!I425&lt;0.02),39.55,Model!I425)</f>
        <v>39.549999999999997</v>
      </c>
      <c r="R419" s="13">
        <f>IF(OR(Model!J425&gt;80,Model!J425&lt;0.02),39.55,Model!J425)</f>
        <v>39.549999999999997</v>
      </c>
      <c r="S419" s="13">
        <f>IF(OR(Model!K425&gt;120,Model!K425&lt;0.02),63.9,Model!K425)</f>
        <v>63.9</v>
      </c>
      <c r="T419" s="13">
        <f>IF(OR(Model!L425&gt;11,Model!L425&lt;0.02),6.4719718,Model!L425)</f>
        <v>6.4719718000000004</v>
      </c>
      <c r="U419" s="13">
        <f t="shared" si="6"/>
        <v>0.94885144831249479</v>
      </c>
      <c r="V419" t="b">
        <f>IF(Model!B425&gt;0,'Calulations '!J419-U419)</f>
        <v>0</v>
      </c>
    </row>
    <row r="420" spans="10:22" x14ac:dyDescent="0.3">
      <c r="J420" s="13">
        <f>IF(OR(Model!B426&gt;7,Model!B426&lt;0.5),3.433,Model!B426)</f>
        <v>3.4329999999999998</v>
      </c>
      <c r="K420" s="13">
        <f>IF(OR(Model!C426&gt;0.4,Model!C426&lt;0.05),0.2550503,Model!C426)</f>
        <v>0.25505030000000001</v>
      </c>
      <c r="L420" s="13">
        <f>IF(OR(Model!D426&gt;5,Model!D426&lt;0.05),2.2251955,Model!D426)</f>
        <v>2.2251954999999999</v>
      </c>
      <c r="M420" s="13">
        <f>IF(OR(Model!E426&gt;3800,Model!E426&lt;0.02),1979.0503,Model!E426)</f>
        <v>1979.0503000000001</v>
      </c>
      <c r="N420" s="13">
        <f>IF(OR(Model!F426&gt;100,Model!F426&lt;0.02),44.390782,Model!F426)</f>
        <v>44.390782000000002</v>
      </c>
      <c r="O420" s="13">
        <f>IF(OR(Model!G426&gt;6,Model!G426&lt;0.02),1.74888827,Model!G426)</f>
        <v>1.7488882699999999</v>
      </c>
      <c r="P420" s="13">
        <f>IF(OR(Model!H426&gt;0.6,Model!H426&lt;0.02),0.3561162,Model!H426)</f>
        <v>0.35611619999999999</v>
      </c>
      <c r="Q420" s="13">
        <f>IF(OR(Model!I426&gt;80,Model!I426&lt;0.02),39.55,Model!I426)</f>
        <v>39.549999999999997</v>
      </c>
      <c r="R420" s="13">
        <f>IF(OR(Model!J426&gt;80,Model!J426&lt;0.02),39.55,Model!J426)</f>
        <v>39.549999999999997</v>
      </c>
      <c r="S420" s="13">
        <f>IF(OR(Model!K426&gt;120,Model!K426&lt;0.02),63.9,Model!K426)</f>
        <v>63.9</v>
      </c>
      <c r="T420" s="13">
        <f>IF(OR(Model!L426&gt;11,Model!L426&lt;0.02),6.4719718,Model!L426)</f>
        <v>6.4719718000000004</v>
      </c>
      <c r="U420" s="13">
        <f t="shared" si="6"/>
        <v>0.94885144831249479</v>
      </c>
      <c r="V420" t="b">
        <f>IF(Model!B426&gt;0,'Calulations '!J420-U420)</f>
        <v>0</v>
      </c>
    </row>
    <row r="421" spans="10:22" x14ac:dyDescent="0.3">
      <c r="J421" s="13">
        <f>IF(OR(Model!B427&gt;7,Model!B427&lt;0.5),3.433,Model!B427)</f>
        <v>3.4329999999999998</v>
      </c>
      <c r="K421" s="13">
        <f>IF(OR(Model!C427&gt;0.4,Model!C427&lt;0.05),0.2550503,Model!C427)</f>
        <v>0.25505030000000001</v>
      </c>
      <c r="L421" s="13">
        <f>IF(OR(Model!D427&gt;5,Model!D427&lt;0.05),2.2251955,Model!D427)</f>
        <v>2.2251954999999999</v>
      </c>
      <c r="M421" s="13">
        <f>IF(OR(Model!E427&gt;3800,Model!E427&lt;0.02),1979.0503,Model!E427)</f>
        <v>1979.0503000000001</v>
      </c>
      <c r="N421" s="13">
        <f>IF(OR(Model!F427&gt;100,Model!F427&lt;0.02),44.390782,Model!F427)</f>
        <v>44.390782000000002</v>
      </c>
      <c r="O421" s="13">
        <f>IF(OR(Model!G427&gt;6,Model!G427&lt;0.02),1.74888827,Model!G427)</f>
        <v>1.7488882699999999</v>
      </c>
      <c r="P421" s="13">
        <f>IF(OR(Model!H427&gt;0.6,Model!H427&lt;0.02),0.3561162,Model!H427)</f>
        <v>0.35611619999999999</v>
      </c>
      <c r="Q421" s="13">
        <f>IF(OR(Model!I427&gt;80,Model!I427&lt;0.02),39.55,Model!I427)</f>
        <v>39.549999999999997</v>
      </c>
      <c r="R421" s="13">
        <f>IF(OR(Model!J427&gt;80,Model!J427&lt;0.02),39.55,Model!J427)</f>
        <v>39.549999999999997</v>
      </c>
      <c r="S421" s="13">
        <f>IF(OR(Model!K427&gt;120,Model!K427&lt;0.02),63.9,Model!K427)</f>
        <v>63.9</v>
      </c>
      <c r="T421" s="13">
        <f>IF(OR(Model!L427&gt;11,Model!L427&lt;0.02),6.4719718,Model!L427)</f>
        <v>6.4719718000000004</v>
      </c>
      <c r="U421" s="13">
        <f t="shared" si="6"/>
        <v>0.94885144831249479</v>
      </c>
      <c r="V421" t="b">
        <f>IF(Model!B427&gt;0,'Calulations '!J421-U421)</f>
        <v>0</v>
      </c>
    </row>
    <row r="422" spans="10:22" x14ac:dyDescent="0.3">
      <c r="J422" s="13">
        <f>IF(OR(Model!B428&gt;7,Model!B428&lt;0.5),3.433,Model!B428)</f>
        <v>3.4329999999999998</v>
      </c>
      <c r="K422" s="13">
        <f>IF(OR(Model!C428&gt;0.4,Model!C428&lt;0.05),0.2550503,Model!C428)</f>
        <v>0.25505030000000001</v>
      </c>
      <c r="L422" s="13">
        <f>IF(OR(Model!D428&gt;5,Model!D428&lt;0.05),2.2251955,Model!D428)</f>
        <v>2.2251954999999999</v>
      </c>
      <c r="M422" s="13">
        <f>IF(OR(Model!E428&gt;3800,Model!E428&lt;0.02),1979.0503,Model!E428)</f>
        <v>1979.0503000000001</v>
      </c>
      <c r="N422" s="13">
        <f>IF(OR(Model!F428&gt;100,Model!F428&lt;0.02),44.390782,Model!F428)</f>
        <v>44.390782000000002</v>
      </c>
      <c r="O422" s="13">
        <f>IF(OR(Model!G428&gt;6,Model!G428&lt;0.02),1.74888827,Model!G428)</f>
        <v>1.7488882699999999</v>
      </c>
      <c r="P422" s="13">
        <f>IF(OR(Model!H428&gt;0.6,Model!H428&lt;0.02),0.3561162,Model!H428)</f>
        <v>0.35611619999999999</v>
      </c>
      <c r="Q422" s="13">
        <f>IF(OR(Model!I428&gt;80,Model!I428&lt;0.02),39.55,Model!I428)</f>
        <v>39.549999999999997</v>
      </c>
      <c r="R422" s="13">
        <f>IF(OR(Model!J428&gt;80,Model!J428&lt;0.02),39.55,Model!J428)</f>
        <v>39.549999999999997</v>
      </c>
      <c r="S422" s="13">
        <f>IF(OR(Model!K428&gt;120,Model!K428&lt;0.02),63.9,Model!K428)</f>
        <v>63.9</v>
      </c>
      <c r="T422" s="13">
        <f>IF(OR(Model!L428&gt;11,Model!L428&lt;0.02),6.4719718,Model!L428)</f>
        <v>6.4719718000000004</v>
      </c>
      <c r="U422" s="13">
        <f t="shared" si="6"/>
        <v>0.94885144831249479</v>
      </c>
      <c r="V422" t="b">
        <f>IF(Model!B428&gt;0,'Calulations '!J422-U422)</f>
        <v>0</v>
      </c>
    </row>
    <row r="423" spans="10:22" x14ac:dyDescent="0.3">
      <c r="J423" s="13">
        <f>IF(OR(Model!B429&gt;7,Model!B429&lt;0.5),3.433,Model!B429)</f>
        <v>3.4329999999999998</v>
      </c>
      <c r="K423" s="13">
        <f>IF(OR(Model!C429&gt;0.4,Model!C429&lt;0.05),0.2550503,Model!C429)</f>
        <v>0.25505030000000001</v>
      </c>
      <c r="L423" s="13">
        <f>IF(OR(Model!D429&gt;5,Model!D429&lt;0.05),2.2251955,Model!D429)</f>
        <v>2.2251954999999999</v>
      </c>
      <c r="M423" s="13">
        <f>IF(OR(Model!E429&gt;3800,Model!E429&lt;0.02),1979.0503,Model!E429)</f>
        <v>1979.0503000000001</v>
      </c>
      <c r="N423" s="13">
        <f>IF(OR(Model!F429&gt;100,Model!F429&lt;0.02),44.390782,Model!F429)</f>
        <v>44.390782000000002</v>
      </c>
      <c r="O423" s="13">
        <f>IF(OR(Model!G429&gt;6,Model!G429&lt;0.02),1.74888827,Model!G429)</f>
        <v>1.7488882699999999</v>
      </c>
      <c r="P423" s="13">
        <f>IF(OR(Model!H429&gt;0.6,Model!H429&lt;0.02),0.3561162,Model!H429)</f>
        <v>0.35611619999999999</v>
      </c>
      <c r="Q423" s="13">
        <f>IF(OR(Model!I429&gt;80,Model!I429&lt;0.02),39.55,Model!I429)</f>
        <v>39.549999999999997</v>
      </c>
      <c r="R423" s="13">
        <f>IF(OR(Model!J429&gt;80,Model!J429&lt;0.02),39.55,Model!J429)</f>
        <v>39.549999999999997</v>
      </c>
      <c r="S423" s="13">
        <f>IF(OR(Model!K429&gt;120,Model!K429&lt;0.02),63.9,Model!K429)</f>
        <v>63.9</v>
      </c>
      <c r="T423" s="13">
        <f>IF(OR(Model!L429&gt;11,Model!L429&lt;0.02),6.4719718,Model!L429)</f>
        <v>6.4719718000000004</v>
      </c>
      <c r="U423" s="13">
        <f t="shared" si="6"/>
        <v>0.94885144831249479</v>
      </c>
      <c r="V423" t="b">
        <f>IF(Model!B429&gt;0,'Calulations '!J423-U423)</f>
        <v>0</v>
      </c>
    </row>
    <row r="424" spans="10:22" x14ac:dyDescent="0.3">
      <c r="J424" s="13">
        <f>IF(OR(Model!B430&gt;7,Model!B430&lt;0.5),3.433,Model!B430)</f>
        <v>3.4329999999999998</v>
      </c>
      <c r="K424" s="13">
        <f>IF(OR(Model!C430&gt;0.4,Model!C430&lt;0.05),0.2550503,Model!C430)</f>
        <v>0.25505030000000001</v>
      </c>
      <c r="L424" s="13">
        <f>IF(OR(Model!D430&gt;5,Model!D430&lt;0.05),2.2251955,Model!D430)</f>
        <v>2.2251954999999999</v>
      </c>
      <c r="M424" s="13">
        <f>IF(OR(Model!E430&gt;3800,Model!E430&lt;0.02),1979.0503,Model!E430)</f>
        <v>1979.0503000000001</v>
      </c>
      <c r="N424" s="13">
        <f>IF(OR(Model!F430&gt;100,Model!F430&lt;0.02),44.390782,Model!F430)</f>
        <v>44.390782000000002</v>
      </c>
      <c r="O424" s="13">
        <f>IF(OR(Model!G430&gt;6,Model!G430&lt;0.02),1.74888827,Model!G430)</f>
        <v>1.7488882699999999</v>
      </c>
      <c r="P424" s="13">
        <f>IF(OR(Model!H430&gt;0.6,Model!H430&lt;0.02),0.3561162,Model!H430)</f>
        <v>0.35611619999999999</v>
      </c>
      <c r="Q424" s="13">
        <f>IF(OR(Model!I430&gt;80,Model!I430&lt;0.02),39.55,Model!I430)</f>
        <v>39.549999999999997</v>
      </c>
      <c r="R424" s="13">
        <f>IF(OR(Model!J430&gt;80,Model!J430&lt;0.02),39.55,Model!J430)</f>
        <v>39.549999999999997</v>
      </c>
      <c r="S424" s="13">
        <f>IF(OR(Model!K430&gt;120,Model!K430&lt;0.02),63.9,Model!K430)</f>
        <v>63.9</v>
      </c>
      <c r="T424" s="13">
        <f>IF(OR(Model!L430&gt;11,Model!L430&lt;0.02),6.4719718,Model!L430)</f>
        <v>6.4719718000000004</v>
      </c>
      <c r="U424" s="13">
        <f t="shared" si="6"/>
        <v>0.94885144831249479</v>
      </c>
      <c r="V424" t="b">
        <f>IF(Model!B430&gt;0,'Calulations '!J424-U424)</f>
        <v>0</v>
      </c>
    </row>
    <row r="425" spans="10:22" x14ac:dyDescent="0.3">
      <c r="J425" s="13">
        <f>IF(OR(Model!B431&gt;7,Model!B431&lt;0.5),3.433,Model!B431)</f>
        <v>3.4329999999999998</v>
      </c>
      <c r="K425" s="13">
        <f>IF(OR(Model!C431&gt;0.4,Model!C431&lt;0.05),0.2550503,Model!C431)</f>
        <v>0.25505030000000001</v>
      </c>
      <c r="L425" s="13">
        <f>IF(OR(Model!D431&gt;5,Model!D431&lt;0.05),2.2251955,Model!D431)</f>
        <v>2.2251954999999999</v>
      </c>
      <c r="M425" s="13">
        <f>IF(OR(Model!E431&gt;3800,Model!E431&lt;0.02),1979.0503,Model!E431)</f>
        <v>1979.0503000000001</v>
      </c>
      <c r="N425" s="13">
        <f>IF(OR(Model!F431&gt;100,Model!F431&lt;0.02),44.390782,Model!F431)</f>
        <v>44.390782000000002</v>
      </c>
      <c r="O425" s="13">
        <f>IF(OR(Model!G431&gt;6,Model!G431&lt;0.02),1.74888827,Model!G431)</f>
        <v>1.7488882699999999</v>
      </c>
      <c r="P425" s="13">
        <f>IF(OR(Model!H431&gt;0.6,Model!H431&lt;0.02),0.3561162,Model!H431)</f>
        <v>0.35611619999999999</v>
      </c>
      <c r="Q425" s="13">
        <f>IF(OR(Model!I431&gt;80,Model!I431&lt;0.02),39.55,Model!I431)</f>
        <v>39.549999999999997</v>
      </c>
      <c r="R425" s="13">
        <f>IF(OR(Model!J431&gt;80,Model!J431&lt;0.02),39.55,Model!J431)</f>
        <v>39.549999999999997</v>
      </c>
      <c r="S425" s="13">
        <f>IF(OR(Model!K431&gt;120,Model!K431&lt;0.02),63.9,Model!K431)</f>
        <v>63.9</v>
      </c>
      <c r="T425" s="13">
        <f>IF(OR(Model!L431&gt;11,Model!L431&lt;0.02),6.4719718,Model!L431)</f>
        <v>6.4719718000000004</v>
      </c>
      <c r="U425" s="13">
        <f t="shared" si="6"/>
        <v>0.94885144831249479</v>
      </c>
      <c r="V425" t="b">
        <f>IF(Model!B431&gt;0,'Calulations '!J425-U425)</f>
        <v>0</v>
      </c>
    </row>
    <row r="426" spans="10:22" x14ac:dyDescent="0.3">
      <c r="J426" s="13">
        <f>IF(OR(Model!B432&gt;7,Model!B432&lt;0.5),3.433,Model!B432)</f>
        <v>3.4329999999999998</v>
      </c>
      <c r="K426" s="13">
        <f>IF(OR(Model!C432&gt;0.4,Model!C432&lt;0.05),0.2550503,Model!C432)</f>
        <v>0.25505030000000001</v>
      </c>
      <c r="L426" s="13">
        <f>IF(OR(Model!D432&gt;5,Model!D432&lt;0.05),2.2251955,Model!D432)</f>
        <v>2.2251954999999999</v>
      </c>
      <c r="M426" s="13">
        <f>IF(OR(Model!E432&gt;3800,Model!E432&lt;0.02),1979.0503,Model!E432)</f>
        <v>1979.0503000000001</v>
      </c>
      <c r="N426" s="13">
        <f>IF(OR(Model!F432&gt;100,Model!F432&lt;0.02),44.390782,Model!F432)</f>
        <v>44.390782000000002</v>
      </c>
      <c r="O426" s="13">
        <f>IF(OR(Model!G432&gt;6,Model!G432&lt;0.02),1.74888827,Model!G432)</f>
        <v>1.7488882699999999</v>
      </c>
      <c r="P426" s="13">
        <f>IF(OR(Model!H432&gt;0.6,Model!H432&lt;0.02),0.3561162,Model!H432)</f>
        <v>0.35611619999999999</v>
      </c>
      <c r="Q426" s="13">
        <f>IF(OR(Model!I432&gt;80,Model!I432&lt;0.02),39.55,Model!I432)</f>
        <v>39.549999999999997</v>
      </c>
      <c r="R426" s="13">
        <f>IF(OR(Model!J432&gt;80,Model!J432&lt;0.02),39.55,Model!J432)</f>
        <v>39.549999999999997</v>
      </c>
      <c r="S426" s="13">
        <f>IF(OR(Model!K432&gt;120,Model!K432&lt;0.02),63.9,Model!K432)</f>
        <v>63.9</v>
      </c>
      <c r="T426" s="13">
        <f>IF(OR(Model!L432&gt;11,Model!L432&lt;0.02),6.4719718,Model!L432)</f>
        <v>6.4719718000000004</v>
      </c>
      <c r="U426" s="13">
        <f t="shared" si="6"/>
        <v>0.94885144831249479</v>
      </c>
      <c r="V426" t="b">
        <f>IF(Model!B432&gt;0,'Calulations '!J426-U426)</f>
        <v>0</v>
      </c>
    </row>
    <row r="427" spans="10:22" x14ac:dyDescent="0.3">
      <c r="J427" s="13">
        <f>IF(OR(Model!B433&gt;7,Model!B433&lt;0.5),3.433,Model!B433)</f>
        <v>3.4329999999999998</v>
      </c>
      <c r="K427" s="13">
        <f>IF(OR(Model!C433&gt;0.4,Model!C433&lt;0.05),0.2550503,Model!C433)</f>
        <v>0.25505030000000001</v>
      </c>
      <c r="L427" s="13">
        <f>IF(OR(Model!D433&gt;5,Model!D433&lt;0.05),2.2251955,Model!D433)</f>
        <v>2.2251954999999999</v>
      </c>
      <c r="M427" s="13">
        <f>IF(OR(Model!E433&gt;3800,Model!E433&lt;0.02),1979.0503,Model!E433)</f>
        <v>1979.0503000000001</v>
      </c>
      <c r="N427" s="13">
        <f>IF(OR(Model!F433&gt;100,Model!F433&lt;0.02),44.390782,Model!F433)</f>
        <v>44.390782000000002</v>
      </c>
      <c r="O427" s="13">
        <f>IF(OR(Model!G433&gt;6,Model!G433&lt;0.02),1.74888827,Model!G433)</f>
        <v>1.7488882699999999</v>
      </c>
      <c r="P427" s="13">
        <f>IF(OR(Model!H433&gt;0.6,Model!H433&lt;0.02),0.3561162,Model!H433)</f>
        <v>0.35611619999999999</v>
      </c>
      <c r="Q427" s="13">
        <f>IF(OR(Model!I433&gt;80,Model!I433&lt;0.02),39.55,Model!I433)</f>
        <v>39.549999999999997</v>
      </c>
      <c r="R427" s="13">
        <f>IF(OR(Model!J433&gt;80,Model!J433&lt;0.02),39.55,Model!J433)</f>
        <v>39.549999999999997</v>
      </c>
      <c r="S427" s="13">
        <f>IF(OR(Model!K433&gt;120,Model!K433&lt;0.02),63.9,Model!K433)</f>
        <v>63.9</v>
      </c>
      <c r="T427" s="13">
        <f>IF(OR(Model!L433&gt;11,Model!L433&lt;0.02),6.4719718,Model!L433)</f>
        <v>6.4719718000000004</v>
      </c>
      <c r="U427" s="13">
        <f t="shared" si="6"/>
        <v>0.94885144831249479</v>
      </c>
      <c r="V427" t="b">
        <f>IF(Model!B433&gt;0,'Calulations '!J427-U427)</f>
        <v>0</v>
      </c>
    </row>
    <row r="428" spans="10:22" x14ac:dyDescent="0.3">
      <c r="J428" s="13">
        <f>IF(OR(Model!B434&gt;7,Model!B434&lt;0.5),3.433,Model!B434)</f>
        <v>3.4329999999999998</v>
      </c>
      <c r="K428" s="13">
        <f>IF(OR(Model!C434&gt;0.4,Model!C434&lt;0.05),0.2550503,Model!C434)</f>
        <v>0.25505030000000001</v>
      </c>
      <c r="L428" s="13">
        <f>IF(OR(Model!D434&gt;5,Model!D434&lt;0.05),2.2251955,Model!D434)</f>
        <v>2.2251954999999999</v>
      </c>
      <c r="M428" s="13">
        <f>IF(OR(Model!E434&gt;3800,Model!E434&lt;0.02),1979.0503,Model!E434)</f>
        <v>1979.0503000000001</v>
      </c>
      <c r="N428" s="13">
        <f>IF(OR(Model!F434&gt;100,Model!F434&lt;0.02),44.390782,Model!F434)</f>
        <v>44.390782000000002</v>
      </c>
      <c r="O428" s="13">
        <f>IF(OR(Model!G434&gt;6,Model!G434&lt;0.02),1.74888827,Model!G434)</f>
        <v>1.7488882699999999</v>
      </c>
      <c r="P428" s="13">
        <f>IF(OR(Model!H434&gt;0.6,Model!H434&lt;0.02),0.3561162,Model!H434)</f>
        <v>0.35611619999999999</v>
      </c>
      <c r="Q428" s="13">
        <f>IF(OR(Model!I434&gt;80,Model!I434&lt;0.02),39.55,Model!I434)</f>
        <v>39.549999999999997</v>
      </c>
      <c r="R428" s="13">
        <f>IF(OR(Model!J434&gt;80,Model!J434&lt;0.02),39.55,Model!J434)</f>
        <v>39.549999999999997</v>
      </c>
      <c r="S428" s="13">
        <f>IF(OR(Model!K434&gt;120,Model!K434&lt;0.02),63.9,Model!K434)</f>
        <v>63.9</v>
      </c>
      <c r="T428" s="13">
        <f>IF(OR(Model!L434&gt;11,Model!L434&lt;0.02),6.4719718,Model!L434)</f>
        <v>6.4719718000000004</v>
      </c>
      <c r="U428" s="13">
        <f t="shared" si="6"/>
        <v>0.94885144831249479</v>
      </c>
      <c r="V428" t="b">
        <f>IF(Model!B434&gt;0,'Calulations '!J428-U428)</f>
        <v>0</v>
      </c>
    </row>
    <row r="429" spans="10:22" x14ac:dyDescent="0.3">
      <c r="J429" s="13">
        <f>IF(OR(Model!B435&gt;7,Model!B435&lt;0.5),3.433,Model!B435)</f>
        <v>3.4329999999999998</v>
      </c>
      <c r="K429" s="13">
        <f>IF(OR(Model!C435&gt;0.4,Model!C435&lt;0.05),0.2550503,Model!C435)</f>
        <v>0.25505030000000001</v>
      </c>
      <c r="L429" s="13">
        <f>IF(OR(Model!D435&gt;5,Model!D435&lt;0.05),2.2251955,Model!D435)</f>
        <v>2.2251954999999999</v>
      </c>
      <c r="M429" s="13">
        <f>IF(OR(Model!E435&gt;3800,Model!E435&lt;0.02),1979.0503,Model!E435)</f>
        <v>1979.0503000000001</v>
      </c>
      <c r="N429" s="13">
        <f>IF(OR(Model!F435&gt;100,Model!F435&lt;0.02),44.390782,Model!F435)</f>
        <v>44.390782000000002</v>
      </c>
      <c r="O429" s="13">
        <f>IF(OR(Model!G435&gt;6,Model!G435&lt;0.02),1.74888827,Model!G435)</f>
        <v>1.7488882699999999</v>
      </c>
      <c r="P429" s="13">
        <f>IF(OR(Model!H435&gt;0.6,Model!H435&lt;0.02),0.3561162,Model!H435)</f>
        <v>0.35611619999999999</v>
      </c>
      <c r="Q429" s="13">
        <f>IF(OR(Model!I435&gt;80,Model!I435&lt;0.02),39.55,Model!I435)</f>
        <v>39.549999999999997</v>
      </c>
      <c r="R429" s="13">
        <f>IF(OR(Model!J435&gt;80,Model!J435&lt;0.02),39.55,Model!J435)</f>
        <v>39.549999999999997</v>
      </c>
      <c r="S429" s="13">
        <f>IF(OR(Model!K435&gt;120,Model!K435&lt;0.02),63.9,Model!K435)</f>
        <v>63.9</v>
      </c>
      <c r="T429" s="13">
        <f>IF(OR(Model!L435&gt;11,Model!L435&lt;0.02),6.4719718,Model!L435)</f>
        <v>6.4719718000000004</v>
      </c>
      <c r="U429" s="13">
        <f t="shared" si="6"/>
        <v>0.94885144831249479</v>
      </c>
      <c r="V429" t="b">
        <f>IF(Model!B435&gt;0,'Calulations '!J429-U429)</f>
        <v>0</v>
      </c>
    </row>
    <row r="430" spans="10:22" x14ac:dyDescent="0.3">
      <c r="J430" s="13">
        <f>IF(OR(Model!B436&gt;7,Model!B436&lt;0.5),3.433,Model!B436)</f>
        <v>3.4329999999999998</v>
      </c>
      <c r="K430" s="13">
        <f>IF(OR(Model!C436&gt;0.4,Model!C436&lt;0.05),0.2550503,Model!C436)</f>
        <v>0.25505030000000001</v>
      </c>
      <c r="L430" s="13">
        <f>IF(OR(Model!D436&gt;5,Model!D436&lt;0.05),2.2251955,Model!D436)</f>
        <v>2.2251954999999999</v>
      </c>
      <c r="M430" s="13">
        <f>IF(OR(Model!E436&gt;3800,Model!E436&lt;0.02),1979.0503,Model!E436)</f>
        <v>1979.0503000000001</v>
      </c>
      <c r="N430" s="13">
        <f>IF(OR(Model!F436&gt;100,Model!F436&lt;0.02),44.390782,Model!F436)</f>
        <v>44.390782000000002</v>
      </c>
      <c r="O430" s="13">
        <f>IF(OR(Model!G436&gt;6,Model!G436&lt;0.02),1.74888827,Model!G436)</f>
        <v>1.7488882699999999</v>
      </c>
      <c r="P430" s="13">
        <f>IF(OR(Model!H436&gt;0.6,Model!H436&lt;0.02),0.3561162,Model!H436)</f>
        <v>0.35611619999999999</v>
      </c>
      <c r="Q430" s="13">
        <f>IF(OR(Model!I436&gt;80,Model!I436&lt;0.02),39.55,Model!I436)</f>
        <v>39.549999999999997</v>
      </c>
      <c r="R430" s="13">
        <f>IF(OR(Model!J436&gt;80,Model!J436&lt;0.02),39.55,Model!J436)</f>
        <v>39.549999999999997</v>
      </c>
      <c r="S430" s="13">
        <f>IF(OR(Model!K436&gt;120,Model!K436&lt;0.02),63.9,Model!K436)</f>
        <v>63.9</v>
      </c>
      <c r="T430" s="13">
        <f>IF(OR(Model!L436&gt;11,Model!L436&lt;0.02),6.4719718,Model!L436)</f>
        <v>6.4719718000000004</v>
      </c>
      <c r="U430" s="13">
        <f t="shared" si="6"/>
        <v>0.94885144831249479</v>
      </c>
      <c r="V430" t="b">
        <f>IF(Model!B436&gt;0,'Calulations '!J430-U430)</f>
        <v>0</v>
      </c>
    </row>
    <row r="431" spans="10:22" x14ac:dyDescent="0.3">
      <c r="J431" s="13">
        <f>IF(OR(Model!B437&gt;7,Model!B437&lt;0.5),3.433,Model!B437)</f>
        <v>3.4329999999999998</v>
      </c>
      <c r="K431" s="13">
        <f>IF(OR(Model!C437&gt;0.4,Model!C437&lt;0.05),0.2550503,Model!C437)</f>
        <v>0.25505030000000001</v>
      </c>
      <c r="L431" s="13">
        <f>IF(OR(Model!D437&gt;5,Model!D437&lt;0.05),2.2251955,Model!D437)</f>
        <v>2.2251954999999999</v>
      </c>
      <c r="M431" s="13">
        <f>IF(OR(Model!E437&gt;3800,Model!E437&lt;0.02),1979.0503,Model!E437)</f>
        <v>1979.0503000000001</v>
      </c>
      <c r="N431" s="13">
        <f>IF(OR(Model!F437&gt;100,Model!F437&lt;0.02),44.390782,Model!F437)</f>
        <v>44.390782000000002</v>
      </c>
      <c r="O431" s="13">
        <f>IF(OR(Model!G437&gt;6,Model!G437&lt;0.02),1.74888827,Model!G437)</f>
        <v>1.7488882699999999</v>
      </c>
      <c r="P431" s="13">
        <f>IF(OR(Model!H437&gt;0.6,Model!H437&lt;0.02),0.3561162,Model!H437)</f>
        <v>0.35611619999999999</v>
      </c>
      <c r="Q431" s="13">
        <f>IF(OR(Model!I437&gt;80,Model!I437&lt;0.02),39.55,Model!I437)</f>
        <v>39.549999999999997</v>
      </c>
      <c r="R431" s="13">
        <f>IF(OR(Model!J437&gt;80,Model!J437&lt;0.02),39.55,Model!J437)</f>
        <v>39.549999999999997</v>
      </c>
      <c r="S431" s="13">
        <f>IF(OR(Model!K437&gt;120,Model!K437&lt;0.02),63.9,Model!K437)</f>
        <v>63.9</v>
      </c>
      <c r="T431" s="13">
        <f>IF(OR(Model!L437&gt;11,Model!L437&lt;0.02),6.4719718,Model!L437)</f>
        <v>6.4719718000000004</v>
      </c>
      <c r="U431" s="13">
        <f t="shared" si="6"/>
        <v>0.94885144831249479</v>
      </c>
      <c r="V431" t="b">
        <f>IF(Model!B437&gt;0,'Calulations '!J431-U431)</f>
        <v>0</v>
      </c>
    </row>
    <row r="432" spans="10:22" x14ac:dyDescent="0.3">
      <c r="J432" s="13">
        <f>IF(OR(Model!B438&gt;7,Model!B438&lt;0.5),3.433,Model!B438)</f>
        <v>3.4329999999999998</v>
      </c>
      <c r="K432" s="13">
        <f>IF(OR(Model!C438&gt;0.4,Model!C438&lt;0.05),0.2550503,Model!C438)</f>
        <v>0.25505030000000001</v>
      </c>
      <c r="L432" s="13">
        <f>IF(OR(Model!D438&gt;5,Model!D438&lt;0.05),2.2251955,Model!D438)</f>
        <v>2.2251954999999999</v>
      </c>
      <c r="M432" s="13">
        <f>IF(OR(Model!E438&gt;3800,Model!E438&lt;0.02),1979.0503,Model!E438)</f>
        <v>1979.0503000000001</v>
      </c>
      <c r="N432" s="13">
        <f>IF(OR(Model!F438&gt;100,Model!F438&lt;0.02),44.390782,Model!F438)</f>
        <v>44.390782000000002</v>
      </c>
      <c r="O432" s="13">
        <f>IF(OR(Model!G438&gt;6,Model!G438&lt;0.02),1.74888827,Model!G438)</f>
        <v>1.7488882699999999</v>
      </c>
      <c r="P432" s="13">
        <f>IF(OR(Model!H438&gt;0.6,Model!H438&lt;0.02),0.3561162,Model!H438)</f>
        <v>0.35611619999999999</v>
      </c>
      <c r="Q432" s="13">
        <f>IF(OR(Model!I438&gt;80,Model!I438&lt;0.02),39.55,Model!I438)</f>
        <v>39.549999999999997</v>
      </c>
      <c r="R432" s="13">
        <f>IF(OR(Model!J438&gt;80,Model!J438&lt;0.02),39.55,Model!J438)</f>
        <v>39.549999999999997</v>
      </c>
      <c r="S432" s="13">
        <f>IF(OR(Model!K438&gt;120,Model!K438&lt;0.02),63.9,Model!K438)</f>
        <v>63.9</v>
      </c>
      <c r="T432" s="13">
        <f>IF(OR(Model!L438&gt;11,Model!L438&lt;0.02),6.4719718,Model!L438)</f>
        <v>6.4719718000000004</v>
      </c>
      <c r="U432" s="13">
        <f t="shared" si="6"/>
        <v>0.94885144831249479</v>
      </c>
      <c r="V432" t="b">
        <f>IF(Model!B438&gt;0,'Calulations '!J432-U432)</f>
        <v>0</v>
      </c>
    </row>
    <row r="433" spans="10:22" x14ac:dyDescent="0.3">
      <c r="J433" s="13">
        <f>IF(OR(Model!B439&gt;7,Model!B439&lt;0.5),3.433,Model!B439)</f>
        <v>3.4329999999999998</v>
      </c>
      <c r="K433" s="13">
        <f>IF(OR(Model!C439&gt;0.4,Model!C439&lt;0.05),0.2550503,Model!C439)</f>
        <v>0.25505030000000001</v>
      </c>
      <c r="L433" s="13">
        <f>IF(OR(Model!D439&gt;5,Model!D439&lt;0.05),2.2251955,Model!D439)</f>
        <v>2.2251954999999999</v>
      </c>
      <c r="M433" s="13">
        <f>IF(OR(Model!E439&gt;3800,Model!E439&lt;0.02),1979.0503,Model!E439)</f>
        <v>1979.0503000000001</v>
      </c>
      <c r="N433" s="13">
        <f>IF(OR(Model!F439&gt;100,Model!F439&lt;0.02),44.390782,Model!F439)</f>
        <v>44.390782000000002</v>
      </c>
      <c r="O433" s="13">
        <f>IF(OR(Model!G439&gt;6,Model!G439&lt;0.02),1.74888827,Model!G439)</f>
        <v>1.7488882699999999</v>
      </c>
      <c r="P433" s="13">
        <f>IF(OR(Model!H439&gt;0.6,Model!H439&lt;0.02),0.3561162,Model!H439)</f>
        <v>0.35611619999999999</v>
      </c>
      <c r="Q433" s="13">
        <f>IF(OR(Model!I439&gt;80,Model!I439&lt;0.02),39.55,Model!I439)</f>
        <v>39.549999999999997</v>
      </c>
      <c r="R433" s="13">
        <f>IF(OR(Model!J439&gt;80,Model!J439&lt;0.02),39.55,Model!J439)</f>
        <v>39.549999999999997</v>
      </c>
      <c r="S433" s="13">
        <f>IF(OR(Model!K439&gt;120,Model!K439&lt;0.02),63.9,Model!K439)</f>
        <v>63.9</v>
      </c>
      <c r="T433" s="13">
        <f>IF(OR(Model!L439&gt;11,Model!L439&lt;0.02),6.4719718,Model!L439)</f>
        <v>6.4719718000000004</v>
      </c>
      <c r="U433" s="13">
        <f t="shared" si="6"/>
        <v>0.94885144831249479</v>
      </c>
      <c r="V433" t="b">
        <f>IF(Model!B439&gt;0,'Calulations '!J433-U433)</f>
        <v>0</v>
      </c>
    </row>
    <row r="434" spans="10:22" x14ac:dyDescent="0.3">
      <c r="J434" s="13">
        <f>IF(OR(Model!B440&gt;7,Model!B440&lt;0.5),3.433,Model!B440)</f>
        <v>3.4329999999999998</v>
      </c>
      <c r="K434" s="13">
        <f>IF(OR(Model!C440&gt;0.4,Model!C440&lt;0.05),0.2550503,Model!C440)</f>
        <v>0.25505030000000001</v>
      </c>
      <c r="L434" s="13">
        <f>IF(OR(Model!D440&gt;5,Model!D440&lt;0.05),2.2251955,Model!D440)</f>
        <v>2.2251954999999999</v>
      </c>
      <c r="M434" s="13">
        <f>IF(OR(Model!E440&gt;3800,Model!E440&lt;0.02),1979.0503,Model!E440)</f>
        <v>1979.0503000000001</v>
      </c>
      <c r="N434" s="13">
        <f>IF(OR(Model!F440&gt;100,Model!F440&lt;0.02),44.390782,Model!F440)</f>
        <v>44.390782000000002</v>
      </c>
      <c r="O434" s="13">
        <f>IF(OR(Model!G440&gt;6,Model!G440&lt;0.02),1.74888827,Model!G440)</f>
        <v>1.7488882699999999</v>
      </c>
      <c r="P434" s="13">
        <f>IF(OR(Model!H440&gt;0.6,Model!H440&lt;0.02),0.3561162,Model!H440)</f>
        <v>0.35611619999999999</v>
      </c>
      <c r="Q434" s="13">
        <f>IF(OR(Model!I440&gt;80,Model!I440&lt;0.02),39.55,Model!I440)</f>
        <v>39.549999999999997</v>
      </c>
      <c r="R434" s="13">
        <f>IF(OR(Model!J440&gt;80,Model!J440&lt;0.02),39.55,Model!J440)</f>
        <v>39.549999999999997</v>
      </c>
      <c r="S434" s="13">
        <f>IF(OR(Model!K440&gt;120,Model!K440&lt;0.02),63.9,Model!K440)</f>
        <v>63.9</v>
      </c>
      <c r="T434" s="13">
        <f>IF(OR(Model!L440&gt;11,Model!L440&lt;0.02),6.4719718,Model!L440)</f>
        <v>6.4719718000000004</v>
      </c>
      <c r="U434" s="13">
        <f t="shared" si="6"/>
        <v>0.94885144831249479</v>
      </c>
      <c r="V434" t="b">
        <f>IF(Model!B440&gt;0,'Calulations '!J434-U434)</f>
        <v>0</v>
      </c>
    </row>
    <row r="435" spans="10:22" x14ac:dyDescent="0.3">
      <c r="J435" s="13">
        <f>IF(OR(Model!B441&gt;7,Model!B441&lt;0.5),3.433,Model!B441)</f>
        <v>3.4329999999999998</v>
      </c>
      <c r="K435" s="13">
        <f>IF(OR(Model!C441&gt;0.4,Model!C441&lt;0.05),0.2550503,Model!C441)</f>
        <v>0.25505030000000001</v>
      </c>
      <c r="L435" s="13">
        <f>IF(OR(Model!D441&gt;5,Model!D441&lt;0.05),2.2251955,Model!D441)</f>
        <v>2.2251954999999999</v>
      </c>
      <c r="M435" s="13">
        <f>IF(OR(Model!E441&gt;3800,Model!E441&lt;0.02),1979.0503,Model!E441)</f>
        <v>1979.0503000000001</v>
      </c>
      <c r="N435" s="13">
        <f>IF(OR(Model!F441&gt;100,Model!F441&lt;0.02),44.390782,Model!F441)</f>
        <v>44.390782000000002</v>
      </c>
      <c r="O435" s="13">
        <f>IF(OR(Model!G441&gt;6,Model!G441&lt;0.02),1.74888827,Model!G441)</f>
        <v>1.7488882699999999</v>
      </c>
      <c r="P435" s="13">
        <f>IF(OR(Model!H441&gt;0.6,Model!H441&lt;0.02),0.3561162,Model!H441)</f>
        <v>0.35611619999999999</v>
      </c>
      <c r="Q435" s="13">
        <f>IF(OR(Model!I441&gt;80,Model!I441&lt;0.02),39.55,Model!I441)</f>
        <v>39.549999999999997</v>
      </c>
      <c r="R435" s="13">
        <f>IF(OR(Model!J441&gt;80,Model!J441&lt;0.02),39.55,Model!J441)</f>
        <v>39.549999999999997</v>
      </c>
      <c r="S435" s="13">
        <f>IF(OR(Model!K441&gt;120,Model!K441&lt;0.02),63.9,Model!K441)</f>
        <v>63.9</v>
      </c>
      <c r="T435" s="13">
        <f>IF(OR(Model!L441&gt;11,Model!L441&lt;0.02),6.4719718,Model!L441)</f>
        <v>6.4719718000000004</v>
      </c>
      <c r="U435" s="13">
        <f t="shared" si="6"/>
        <v>0.94885144831249479</v>
      </c>
      <c r="V435" t="b">
        <f>IF(Model!B441&gt;0,'Calulations '!J435-U435)</f>
        <v>0</v>
      </c>
    </row>
    <row r="436" spans="10:22" x14ac:dyDescent="0.3">
      <c r="J436" s="13">
        <f>IF(OR(Model!B442&gt;7,Model!B442&lt;0.5),3.433,Model!B442)</f>
        <v>3.4329999999999998</v>
      </c>
      <c r="K436" s="13">
        <f>IF(OR(Model!C442&gt;0.4,Model!C442&lt;0.05),0.2550503,Model!C442)</f>
        <v>0.25505030000000001</v>
      </c>
      <c r="L436" s="13">
        <f>IF(OR(Model!D442&gt;5,Model!D442&lt;0.05),2.2251955,Model!D442)</f>
        <v>2.2251954999999999</v>
      </c>
      <c r="M436" s="13">
        <f>IF(OR(Model!E442&gt;3800,Model!E442&lt;0.02),1979.0503,Model!E442)</f>
        <v>1979.0503000000001</v>
      </c>
      <c r="N436" s="13">
        <f>IF(OR(Model!F442&gt;100,Model!F442&lt;0.02),44.390782,Model!F442)</f>
        <v>44.390782000000002</v>
      </c>
      <c r="O436" s="13">
        <f>IF(OR(Model!G442&gt;6,Model!G442&lt;0.02),1.74888827,Model!G442)</f>
        <v>1.7488882699999999</v>
      </c>
      <c r="P436" s="13">
        <f>IF(OR(Model!H442&gt;0.6,Model!H442&lt;0.02),0.3561162,Model!H442)</f>
        <v>0.35611619999999999</v>
      </c>
      <c r="Q436" s="13">
        <f>IF(OR(Model!I442&gt;80,Model!I442&lt;0.02),39.55,Model!I442)</f>
        <v>39.549999999999997</v>
      </c>
      <c r="R436" s="13">
        <f>IF(OR(Model!J442&gt;80,Model!J442&lt;0.02),39.55,Model!J442)</f>
        <v>39.549999999999997</v>
      </c>
      <c r="S436" s="13">
        <f>IF(OR(Model!K442&gt;120,Model!K442&lt;0.02),63.9,Model!K442)</f>
        <v>63.9</v>
      </c>
      <c r="T436" s="13">
        <f>IF(OR(Model!L442&gt;11,Model!L442&lt;0.02),6.4719718,Model!L442)</f>
        <v>6.4719718000000004</v>
      </c>
      <c r="U436" s="13">
        <f t="shared" si="6"/>
        <v>0.94885144831249479</v>
      </c>
      <c r="V436" t="b">
        <f>IF(Model!B442&gt;0,'Calulations '!J436-U436)</f>
        <v>0</v>
      </c>
    </row>
    <row r="437" spans="10:22" x14ac:dyDescent="0.3">
      <c r="J437" s="13">
        <f>IF(OR(Model!B443&gt;7,Model!B443&lt;0.5),3.433,Model!B443)</f>
        <v>3.4329999999999998</v>
      </c>
      <c r="K437" s="13">
        <f>IF(OR(Model!C443&gt;0.4,Model!C443&lt;0.05),0.2550503,Model!C443)</f>
        <v>0.25505030000000001</v>
      </c>
      <c r="L437" s="13">
        <f>IF(OR(Model!D443&gt;5,Model!D443&lt;0.05),2.2251955,Model!D443)</f>
        <v>2.2251954999999999</v>
      </c>
      <c r="M437" s="13">
        <f>IF(OR(Model!E443&gt;3800,Model!E443&lt;0.02),1979.0503,Model!E443)</f>
        <v>1979.0503000000001</v>
      </c>
      <c r="N437" s="13">
        <f>IF(OR(Model!F443&gt;100,Model!F443&lt;0.02),44.390782,Model!F443)</f>
        <v>44.390782000000002</v>
      </c>
      <c r="O437" s="13">
        <f>IF(OR(Model!G443&gt;6,Model!G443&lt;0.02),1.74888827,Model!G443)</f>
        <v>1.7488882699999999</v>
      </c>
      <c r="P437" s="13">
        <f>IF(OR(Model!H443&gt;0.6,Model!H443&lt;0.02),0.3561162,Model!H443)</f>
        <v>0.35611619999999999</v>
      </c>
      <c r="Q437" s="13">
        <f>IF(OR(Model!I443&gt;80,Model!I443&lt;0.02),39.55,Model!I443)</f>
        <v>39.549999999999997</v>
      </c>
      <c r="R437" s="13">
        <f>IF(OR(Model!J443&gt;80,Model!J443&lt;0.02),39.55,Model!J443)</f>
        <v>39.549999999999997</v>
      </c>
      <c r="S437" s="13">
        <f>IF(OR(Model!K443&gt;120,Model!K443&lt;0.02),63.9,Model!K443)</f>
        <v>63.9</v>
      </c>
      <c r="T437" s="13">
        <f>IF(OR(Model!L443&gt;11,Model!L443&lt;0.02),6.4719718,Model!L443)</f>
        <v>6.4719718000000004</v>
      </c>
      <c r="U437" s="13">
        <f t="shared" si="6"/>
        <v>0.94885144831249479</v>
      </c>
      <c r="V437" t="b">
        <f>IF(Model!B443&gt;0,'Calulations '!J437-U437)</f>
        <v>0</v>
      </c>
    </row>
    <row r="438" spans="10:22" x14ac:dyDescent="0.3">
      <c r="J438" s="13">
        <f>IF(OR(Model!B444&gt;7,Model!B444&lt;0.5),3.433,Model!B444)</f>
        <v>3.4329999999999998</v>
      </c>
      <c r="K438" s="13">
        <f>IF(OR(Model!C444&gt;0.4,Model!C444&lt;0.05),0.2550503,Model!C444)</f>
        <v>0.25505030000000001</v>
      </c>
      <c r="L438" s="13">
        <f>IF(OR(Model!D444&gt;5,Model!D444&lt;0.05),2.2251955,Model!D444)</f>
        <v>2.2251954999999999</v>
      </c>
      <c r="M438" s="13">
        <f>IF(OR(Model!E444&gt;3800,Model!E444&lt;0.02),1979.0503,Model!E444)</f>
        <v>1979.0503000000001</v>
      </c>
      <c r="N438" s="13">
        <f>IF(OR(Model!F444&gt;100,Model!F444&lt;0.02),44.390782,Model!F444)</f>
        <v>44.390782000000002</v>
      </c>
      <c r="O438" s="13">
        <f>IF(OR(Model!G444&gt;6,Model!G444&lt;0.02),1.74888827,Model!G444)</f>
        <v>1.7488882699999999</v>
      </c>
      <c r="P438" s="13">
        <f>IF(OR(Model!H444&gt;0.6,Model!H444&lt;0.02),0.3561162,Model!H444)</f>
        <v>0.35611619999999999</v>
      </c>
      <c r="Q438" s="13">
        <f>IF(OR(Model!I444&gt;80,Model!I444&lt;0.02),39.55,Model!I444)</f>
        <v>39.549999999999997</v>
      </c>
      <c r="R438" s="13">
        <f>IF(OR(Model!J444&gt;80,Model!J444&lt;0.02),39.55,Model!J444)</f>
        <v>39.549999999999997</v>
      </c>
      <c r="S438" s="13">
        <f>IF(OR(Model!K444&gt;120,Model!K444&lt;0.02),63.9,Model!K444)</f>
        <v>63.9</v>
      </c>
      <c r="T438" s="13">
        <f>IF(OR(Model!L444&gt;11,Model!L444&lt;0.02),6.4719718,Model!L444)</f>
        <v>6.4719718000000004</v>
      </c>
      <c r="U438" s="13">
        <f t="shared" si="6"/>
        <v>0.94885144831249479</v>
      </c>
      <c r="V438" t="b">
        <f>IF(Model!B444&gt;0,'Calulations '!J438-U438)</f>
        <v>0</v>
      </c>
    </row>
    <row r="439" spans="10:22" x14ac:dyDescent="0.3">
      <c r="J439" s="13">
        <f>IF(OR(Model!B445&gt;7,Model!B445&lt;0.5),3.433,Model!B445)</f>
        <v>3.4329999999999998</v>
      </c>
      <c r="K439" s="13">
        <f>IF(OR(Model!C445&gt;0.4,Model!C445&lt;0.05),0.2550503,Model!C445)</f>
        <v>0.25505030000000001</v>
      </c>
      <c r="L439" s="13">
        <f>IF(OR(Model!D445&gt;5,Model!D445&lt;0.05),2.2251955,Model!D445)</f>
        <v>2.2251954999999999</v>
      </c>
      <c r="M439" s="13">
        <f>IF(OR(Model!E445&gt;3800,Model!E445&lt;0.02),1979.0503,Model!E445)</f>
        <v>1979.0503000000001</v>
      </c>
      <c r="N439" s="13">
        <f>IF(OR(Model!F445&gt;100,Model!F445&lt;0.02),44.390782,Model!F445)</f>
        <v>44.390782000000002</v>
      </c>
      <c r="O439" s="13">
        <f>IF(OR(Model!G445&gt;6,Model!G445&lt;0.02),1.74888827,Model!G445)</f>
        <v>1.7488882699999999</v>
      </c>
      <c r="P439" s="13">
        <f>IF(OR(Model!H445&gt;0.6,Model!H445&lt;0.02),0.3561162,Model!H445)</f>
        <v>0.35611619999999999</v>
      </c>
      <c r="Q439" s="13">
        <f>IF(OR(Model!I445&gt;80,Model!I445&lt;0.02),39.55,Model!I445)</f>
        <v>39.549999999999997</v>
      </c>
      <c r="R439" s="13">
        <f>IF(OR(Model!J445&gt;80,Model!J445&lt;0.02),39.55,Model!J445)</f>
        <v>39.549999999999997</v>
      </c>
      <c r="S439" s="13">
        <f>IF(OR(Model!K445&gt;120,Model!K445&lt;0.02),63.9,Model!K445)</f>
        <v>63.9</v>
      </c>
      <c r="T439" s="13">
        <f>IF(OR(Model!L445&gt;11,Model!L445&lt;0.02),6.4719718,Model!L445)</f>
        <v>6.4719718000000004</v>
      </c>
      <c r="U439" s="13">
        <f t="shared" si="6"/>
        <v>0.94885144831249479</v>
      </c>
      <c r="V439" t="b">
        <f>IF(Model!B445&gt;0,'Calulations '!J439-U439)</f>
        <v>0</v>
      </c>
    </row>
    <row r="440" spans="10:22" x14ac:dyDescent="0.3">
      <c r="J440" s="13">
        <f>IF(OR(Model!B446&gt;7,Model!B446&lt;0.5),3.433,Model!B446)</f>
        <v>3.4329999999999998</v>
      </c>
      <c r="K440" s="13">
        <f>IF(OR(Model!C446&gt;0.4,Model!C446&lt;0.05),0.2550503,Model!C446)</f>
        <v>0.25505030000000001</v>
      </c>
      <c r="L440" s="13">
        <f>IF(OR(Model!D446&gt;5,Model!D446&lt;0.05),2.2251955,Model!D446)</f>
        <v>2.2251954999999999</v>
      </c>
      <c r="M440" s="13">
        <f>IF(OR(Model!E446&gt;3800,Model!E446&lt;0.02),1979.0503,Model!E446)</f>
        <v>1979.0503000000001</v>
      </c>
      <c r="N440" s="13">
        <f>IF(OR(Model!F446&gt;100,Model!F446&lt;0.02),44.390782,Model!F446)</f>
        <v>44.390782000000002</v>
      </c>
      <c r="O440" s="13">
        <f>IF(OR(Model!G446&gt;6,Model!G446&lt;0.02),1.74888827,Model!G446)</f>
        <v>1.7488882699999999</v>
      </c>
      <c r="P440" s="13">
        <f>IF(OR(Model!H446&gt;0.6,Model!H446&lt;0.02),0.3561162,Model!H446)</f>
        <v>0.35611619999999999</v>
      </c>
      <c r="Q440" s="13">
        <f>IF(OR(Model!I446&gt;80,Model!I446&lt;0.02),39.55,Model!I446)</f>
        <v>39.549999999999997</v>
      </c>
      <c r="R440" s="13">
        <f>IF(OR(Model!J446&gt;80,Model!J446&lt;0.02),39.55,Model!J446)</f>
        <v>39.549999999999997</v>
      </c>
      <c r="S440" s="13">
        <f>IF(OR(Model!K446&gt;120,Model!K446&lt;0.02),63.9,Model!K446)</f>
        <v>63.9</v>
      </c>
      <c r="T440" s="13">
        <f>IF(OR(Model!L446&gt;11,Model!L446&lt;0.02),6.4719718,Model!L446)</f>
        <v>6.4719718000000004</v>
      </c>
      <c r="U440" s="13">
        <f t="shared" si="6"/>
        <v>0.94885144831249479</v>
      </c>
      <c r="V440" t="b">
        <f>IF(Model!B446&gt;0,'Calulations '!J440-U440)</f>
        <v>0</v>
      </c>
    </row>
    <row r="441" spans="10:22" x14ac:dyDescent="0.3">
      <c r="J441" s="13">
        <f>IF(OR(Model!B447&gt;7,Model!B447&lt;0.5),3.433,Model!B447)</f>
        <v>3.4329999999999998</v>
      </c>
      <c r="K441" s="13">
        <f>IF(OR(Model!C447&gt;0.4,Model!C447&lt;0.05),0.2550503,Model!C447)</f>
        <v>0.25505030000000001</v>
      </c>
      <c r="L441" s="13">
        <f>IF(OR(Model!D447&gt;5,Model!D447&lt;0.05),2.2251955,Model!D447)</f>
        <v>2.2251954999999999</v>
      </c>
      <c r="M441" s="13">
        <f>IF(OR(Model!E447&gt;3800,Model!E447&lt;0.02),1979.0503,Model!E447)</f>
        <v>1979.0503000000001</v>
      </c>
      <c r="N441" s="13">
        <f>IF(OR(Model!F447&gt;100,Model!F447&lt;0.02),44.390782,Model!F447)</f>
        <v>44.390782000000002</v>
      </c>
      <c r="O441" s="13">
        <f>IF(OR(Model!G447&gt;6,Model!G447&lt;0.02),1.74888827,Model!G447)</f>
        <v>1.7488882699999999</v>
      </c>
      <c r="P441" s="13">
        <f>IF(OR(Model!H447&gt;0.6,Model!H447&lt;0.02),0.3561162,Model!H447)</f>
        <v>0.35611619999999999</v>
      </c>
      <c r="Q441" s="13">
        <f>IF(OR(Model!I447&gt;80,Model!I447&lt;0.02),39.55,Model!I447)</f>
        <v>39.549999999999997</v>
      </c>
      <c r="R441" s="13">
        <f>IF(OR(Model!J447&gt;80,Model!J447&lt;0.02),39.55,Model!J447)</f>
        <v>39.549999999999997</v>
      </c>
      <c r="S441" s="13">
        <f>IF(OR(Model!K447&gt;120,Model!K447&lt;0.02),63.9,Model!K447)</f>
        <v>63.9</v>
      </c>
      <c r="T441" s="13">
        <f>IF(OR(Model!L447&gt;11,Model!L447&lt;0.02),6.4719718,Model!L447)</f>
        <v>6.4719718000000004</v>
      </c>
      <c r="U441" s="13">
        <f t="shared" si="6"/>
        <v>0.94885144831249479</v>
      </c>
      <c r="V441" t="b">
        <f>IF(Model!B447&gt;0,'Calulations '!J441-U441)</f>
        <v>0</v>
      </c>
    </row>
    <row r="442" spans="10:22" x14ac:dyDescent="0.3">
      <c r="J442" s="13">
        <f>IF(OR(Model!B448&gt;7,Model!B448&lt;0.5),3.433,Model!B448)</f>
        <v>3.4329999999999998</v>
      </c>
      <c r="K442" s="13">
        <f>IF(OR(Model!C448&gt;0.4,Model!C448&lt;0.05),0.2550503,Model!C448)</f>
        <v>0.25505030000000001</v>
      </c>
      <c r="L442" s="13">
        <f>IF(OR(Model!D448&gt;5,Model!D448&lt;0.05),2.2251955,Model!D448)</f>
        <v>2.2251954999999999</v>
      </c>
      <c r="M442" s="13">
        <f>IF(OR(Model!E448&gt;3800,Model!E448&lt;0.02),1979.0503,Model!E448)</f>
        <v>1979.0503000000001</v>
      </c>
      <c r="N442" s="13">
        <f>IF(OR(Model!F448&gt;100,Model!F448&lt;0.02),44.390782,Model!F448)</f>
        <v>44.390782000000002</v>
      </c>
      <c r="O442" s="13">
        <f>IF(OR(Model!G448&gt;6,Model!G448&lt;0.02),1.74888827,Model!G448)</f>
        <v>1.7488882699999999</v>
      </c>
      <c r="P442" s="13">
        <f>IF(OR(Model!H448&gt;0.6,Model!H448&lt;0.02),0.3561162,Model!H448)</f>
        <v>0.35611619999999999</v>
      </c>
      <c r="Q442" s="13">
        <f>IF(OR(Model!I448&gt;80,Model!I448&lt;0.02),39.55,Model!I448)</f>
        <v>39.549999999999997</v>
      </c>
      <c r="R442" s="13">
        <f>IF(OR(Model!J448&gt;80,Model!J448&lt;0.02),39.55,Model!J448)</f>
        <v>39.549999999999997</v>
      </c>
      <c r="S442" s="13">
        <f>IF(OR(Model!K448&gt;120,Model!K448&lt;0.02),63.9,Model!K448)</f>
        <v>63.9</v>
      </c>
      <c r="T442" s="13">
        <f>IF(OR(Model!L448&gt;11,Model!L448&lt;0.02),6.4719718,Model!L448)</f>
        <v>6.4719718000000004</v>
      </c>
      <c r="U442" s="13">
        <f t="shared" si="6"/>
        <v>0.94885144831249479</v>
      </c>
      <c r="V442" t="b">
        <f>IF(Model!B448&gt;0,'Calulations '!J442-U442)</f>
        <v>0</v>
      </c>
    </row>
    <row r="443" spans="10:22" x14ac:dyDescent="0.3">
      <c r="J443" s="13">
        <f>IF(OR(Model!B449&gt;7,Model!B449&lt;0.5),3.433,Model!B449)</f>
        <v>3.4329999999999998</v>
      </c>
      <c r="K443" s="13">
        <f>IF(OR(Model!C449&gt;0.4,Model!C449&lt;0.05),0.2550503,Model!C449)</f>
        <v>0.25505030000000001</v>
      </c>
      <c r="L443" s="13">
        <f>IF(OR(Model!D449&gt;5,Model!D449&lt;0.05),2.2251955,Model!D449)</f>
        <v>2.2251954999999999</v>
      </c>
      <c r="M443" s="13">
        <f>IF(OR(Model!E449&gt;3800,Model!E449&lt;0.02),1979.0503,Model!E449)</f>
        <v>1979.0503000000001</v>
      </c>
      <c r="N443" s="13">
        <f>IF(OR(Model!F449&gt;100,Model!F449&lt;0.02),44.390782,Model!F449)</f>
        <v>44.390782000000002</v>
      </c>
      <c r="O443" s="13">
        <f>IF(OR(Model!G449&gt;6,Model!G449&lt;0.02),1.74888827,Model!G449)</f>
        <v>1.7488882699999999</v>
      </c>
      <c r="P443" s="13">
        <f>IF(OR(Model!H449&gt;0.6,Model!H449&lt;0.02),0.3561162,Model!H449)</f>
        <v>0.35611619999999999</v>
      </c>
      <c r="Q443" s="13">
        <f>IF(OR(Model!I449&gt;80,Model!I449&lt;0.02),39.55,Model!I449)</f>
        <v>39.549999999999997</v>
      </c>
      <c r="R443" s="13">
        <f>IF(OR(Model!J449&gt;80,Model!J449&lt;0.02),39.55,Model!J449)</f>
        <v>39.549999999999997</v>
      </c>
      <c r="S443" s="13">
        <f>IF(OR(Model!K449&gt;120,Model!K449&lt;0.02),63.9,Model!K449)</f>
        <v>63.9</v>
      </c>
      <c r="T443" s="13">
        <f>IF(OR(Model!L449&gt;11,Model!L449&lt;0.02),6.4719718,Model!L449)</f>
        <v>6.4719718000000004</v>
      </c>
      <c r="U443" s="13">
        <f t="shared" si="6"/>
        <v>0.94885144831249479</v>
      </c>
      <c r="V443" t="b">
        <f>IF(Model!B449&gt;0,'Calulations '!J443-U443)</f>
        <v>0</v>
      </c>
    </row>
    <row r="444" spans="10:22" x14ac:dyDescent="0.3">
      <c r="J444" s="13">
        <f>IF(OR(Model!B450&gt;7,Model!B450&lt;0.5),3.433,Model!B450)</f>
        <v>3.4329999999999998</v>
      </c>
      <c r="K444" s="13">
        <f>IF(OR(Model!C450&gt;0.4,Model!C450&lt;0.05),0.2550503,Model!C450)</f>
        <v>0.25505030000000001</v>
      </c>
      <c r="L444" s="13">
        <f>IF(OR(Model!D450&gt;5,Model!D450&lt;0.05),2.2251955,Model!D450)</f>
        <v>2.2251954999999999</v>
      </c>
      <c r="M444" s="13">
        <f>IF(OR(Model!E450&gt;3800,Model!E450&lt;0.02),1979.0503,Model!E450)</f>
        <v>1979.0503000000001</v>
      </c>
      <c r="N444" s="13">
        <f>IF(OR(Model!F450&gt;100,Model!F450&lt;0.02),44.390782,Model!F450)</f>
        <v>44.390782000000002</v>
      </c>
      <c r="O444" s="13">
        <f>IF(OR(Model!G450&gt;6,Model!G450&lt;0.02),1.74888827,Model!G450)</f>
        <v>1.7488882699999999</v>
      </c>
      <c r="P444" s="13">
        <f>IF(OR(Model!H450&gt;0.6,Model!H450&lt;0.02),0.3561162,Model!H450)</f>
        <v>0.35611619999999999</v>
      </c>
      <c r="Q444" s="13">
        <f>IF(OR(Model!I450&gt;80,Model!I450&lt;0.02),39.55,Model!I450)</f>
        <v>39.549999999999997</v>
      </c>
      <c r="R444" s="13">
        <f>IF(OR(Model!J450&gt;80,Model!J450&lt;0.02),39.55,Model!J450)</f>
        <v>39.549999999999997</v>
      </c>
      <c r="S444" s="13">
        <f>IF(OR(Model!K450&gt;120,Model!K450&lt;0.02),63.9,Model!K450)</f>
        <v>63.9</v>
      </c>
      <c r="T444" s="13">
        <f>IF(OR(Model!L450&gt;11,Model!L450&lt;0.02),6.4719718,Model!L450)</f>
        <v>6.4719718000000004</v>
      </c>
      <c r="U444" s="13">
        <f t="shared" si="6"/>
        <v>0.94885144831249479</v>
      </c>
      <c r="V444" t="b">
        <f>IF(Model!B450&gt;0,'Calulations '!J444-U444)</f>
        <v>0</v>
      </c>
    </row>
    <row r="445" spans="10:22" x14ac:dyDescent="0.3">
      <c r="J445" s="13">
        <f>IF(OR(Model!B451&gt;7,Model!B451&lt;0.5),3.433,Model!B451)</f>
        <v>3.4329999999999998</v>
      </c>
      <c r="K445" s="13">
        <f>IF(OR(Model!C451&gt;0.4,Model!C451&lt;0.05),0.2550503,Model!C451)</f>
        <v>0.25505030000000001</v>
      </c>
      <c r="L445" s="13">
        <f>IF(OR(Model!D451&gt;5,Model!D451&lt;0.05),2.2251955,Model!D451)</f>
        <v>2.2251954999999999</v>
      </c>
      <c r="M445" s="13">
        <f>IF(OR(Model!E451&gt;3800,Model!E451&lt;0.02),1979.0503,Model!E451)</f>
        <v>1979.0503000000001</v>
      </c>
      <c r="N445" s="13">
        <f>IF(OR(Model!F451&gt;100,Model!F451&lt;0.02),44.390782,Model!F451)</f>
        <v>44.390782000000002</v>
      </c>
      <c r="O445" s="13">
        <f>IF(OR(Model!G451&gt;6,Model!G451&lt;0.02),1.74888827,Model!G451)</f>
        <v>1.7488882699999999</v>
      </c>
      <c r="P445" s="13">
        <f>IF(OR(Model!H451&gt;0.6,Model!H451&lt;0.02),0.3561162,Model!H451)</f>
        <v>0.35611619999999999</v>
      </c>
      <c r="Q445" s="13">
        <f>IF(OR(Model!I451&gt;80,Model!I451&lt;0.02),39.55,Model!I451)</f>
        <v>39.549999999999997</v>
      </c>
      <c r="R445" s="13">
        <f>IF(OR(Model!J451&gt;80,Model!J451&lt;0.02),39.55,Model!J451)</f>
        <v>39.549999999999997</v>
      </c>
      <c r="S445" s="13">
        <f>IF(OR(Model!K451&gt;120,Model!K451&lt;0.02),63.9,Model!K451)</f>
        <v>63.9</v>
      </c>
      <c r="T445" s="13">
        <f>IF(OR(Model!L451&gt;11,Model!L451&lt;0.02),6.4719718,Model!L451)</f>
        <v>6.4719718000000004</v>
      </c>
      <c r="U445" s="13">
        <f t="shared" si="6"/>
        <v>0.94885144831249479</v>
      </c>
      <c r="V445" t="b">
        <f>IF(Model!B451&gt;0,'Calulations '!J445-U445)</f>
        <v>0</v>
      </c>
    </row>
    <row r="446" spans="10:22" x14ac:dyDescent="0.3">
      <c r="J446" s="13">
        <f>IF(OR(Model!B452&gt;7,Model!B452&lt;0.5),3.433,Model!B452)</f>
        <v>3.4329999999999998</v>
      </c>
      <c r="K446" s="13">
        <f>IF(OR(Model!C452&gt;0.4,Model!C452&lt;0.05),0.2550503,Model!C452)</f>
        <v>0.25505030000000001</v>
      </c>
      <c r="L446" s="13">
        <f>IF(OR(Model!D452&gt;5,Model!D452&lt;0.05),2.2251955,Model!D452)</f>
        <v>2.2251954999999999</v>
      </c>
      <c r="M446" s="13">
        <f>IF(OR(Model!E452&gt;3800,Model!E452&lt;0.02),1979.0503,Model!E452)</f>
        <v>1979.0503000000001</v>
      </c>
      <c r="N446" s="13">
        <f>IF(OR(Model!F452&gt;100,Model!F452&lt;0.02),44.390782,Model!F452)</f>
        <v>44.390782000000002</v>
      </c>
      <c r="O446" s="13">
        <f>IF(OR(Model!G452&gt;6,Model!G452&lt;0.02),1.74888827,Model!G452)</f>
        <v>1.7488882699999999</v>
      </c>
      <c r="P446" s="13">
        <f>IF(OR(Model!H452&gt;0.6,Model!H452&lt;0.02),0.3561162,Model!H452)</f>
        <v>0.35611619999999999</v>
      </c>
      <c r="Q446" s="13">
        <f>IF(OR(Model!I452&gt;80,Model!I452&lt;0.02),39.55,Model!I452)</f>
        <v>39.549999999999997</v>
      </c>
      <c r="R446" s="13">
        <f>IF(OR(Model!J452&gt;80,Model!J452&lt;0.02),39.55,Model!J452)</f>
        <v>39.549999999999997</v>
      </c>
      <c r="S446" s="13">
        <f>IF(OR(Model!K452&gt;120,Model!K452&lt;0.02),63.9,Model!K452)</f>
        <v>63.9</v>
      </c>
      <c r="T446" s="13">
        <f>IF(OR(Model!L452&gt;11,Model!L452&lt;0.02),6.4719718,Model!L452)</f>
        <v>6.4719718000000004</v>
      </c>
      <c r="U446" s="13">
        <f t="shared" si="6"/>
        <v>0.94885144831249479</v>
      </c>
      <c r="V446" t="b">
        <f>IF(Model!B452&gt;0,'Calulations '!J446-U446)</f>
        <v>0</v>
      </c>
    </row>
    <row r="447" spans="10:22" x14ac:dyDescent="0.3">
      <c r="J447" s="13">
        <f>IF(OR(Model!B453&gt;7,Model!B453&lt;0.5),3.433,Model!B453)</f>
        <v>3.4329999999999998</v>
      </c>
      <c r="K447" s="13">
        <f>IF(OR(Model!C453&gt;0.4,Model!C453&lt;0.05),0.2550503,Model!C453)</f>
        <v>0.25505030000000001</v>
      </c>
      <c r="L447" s="13">
        <f>IF(OR(Model!D453&gt;5,Model!D453&lt;0.05),2.2251955,Model!D453)</f>
        <v>2.2251954999999999</v>
      </c>
      <c r="M447" s="13">
        <f>IF(OR(Model!E453&gt;3800,Model!E453&lt;0.02),1979.0503,Model!E453)</f>
        <v>1979.0503000000001</v>
      </c>
      <c r="N447" s="13">
        <f>IF(OR(Model!F453&gt;100,Model!F453&lt;0.02),44.390782,Model!F453)</f>
        <v>44.390782000000002</v>
      </c>
      <c r="O447" s="13">
        <f>IF(OR(Model!G453&gt;6,Model!G453&lt;0.02),1.74888827,Model!G453)</f>
        <v>1.7488882699999999</v>
      </c>
      <c r="P447" s="13">
        <f>IF(OR(Model!H453&gt;0.6,Model!H453&lt;0.02),0.3561162,Model!H453)</f>
        <v>0.35611619999999999</v>
      </c>
      <c r="Q447" s="13">
        <f>IF(OR(Model!I453&gt;80,Model!I453&lt;0.02),39.55,Model!I453)</f>
        <v>39.549999999999997</v>
      </c>
      <c r="R447" s="13">
        <f>IF(OR(Model!J453&gt;80,Model!J453&lt;0.02),39.55,Model!J453)</f>
        <v>39.549999999999997</v>
      </c>
      <c r="S447" s="13">
        <f>IF(OR(Model!K453&gt;120,Model!K453&lt;0.02),63.9,Model!K453)</f>
        <v>63.9</v>
      </c>
      <c r="T447" s="13">
        <f>IF(OR(Model!L453&gt;11,Model!L453&lt;0.02),6.4719718,Model!L453)</f>
        <v>6.4719718000000004</v>
      </c>
      <c r="U447" s="13">
        <f t="shared" si="6"/>
        <v>0.94885144831249479</v>
      </c>
      <c r="V447" t="b">
        <f>IF(Model!B453&gt;0,'Calulations '!J447-U447)</f>
        <v>0</v>
      </c>
    </row>
    <row r="448" spans="10:22" x14ac:dyDescent="0.3">
      <c r="J448" s="13">
        <f>IF(OR(Model!B454&gt;7,Model!B454&lt;0.5),3.433,Model!B454)</f>
        <v>3.4329999999999998</v>
      </c>
      <c r="K448" s="13">
        <f>IF(OR(Model!C454&gt;0.4,Model!C454&lt;0.05),0.2550503,Model!C454)</f>
        <v>0.25505030000000001</v>
      </c>
      <c r="L448" s="13">
        <f>IF(OR(Model!D454&gt;5,Model!D454&lt;0.05),2.2251955,Model!D454)</f>
        <v>2.2251954999999999</v>
      </c>
      <c r="M448" s="13">
        <f>IF(OR(Model!E454&gt;3800,Model!E454&lt;0.02),1979.0503,Model!E454)</f>
        <v>1979.0503000000001</v>
      </c>
      <c r="N448" s="13">
        <f>IF(OR(Model!F454&gt;100,Model!F454&lt;0.02),44.390782,Model!F454)</f>
        <v>44.390782000000002</v>
      </c>
      <c r="O448" s="13">
        <f>IF(OR(Model!G454&gt;6,Model!G454&lt;0.02),1.74888827,Model!G454)</f>
        <v>1.7488882699999999</v>
      </c>
      <c r="P448" s="13">
        <f>IF(OR(Model!H454&gt;0.6,Model!H454&lt;0.02),0.3561162,Model!H454)</f>
        <v>0.35611619999999999</v>
      </c>
      <c r="Q448" s="13">
        <f>IF(OR(Model!I454&gt;80,Model!I454&lt;0.02),39.55,Model!I454)</f>
        <v>39.549999999999997</v>
      </c>
      <c r="R448" s="13">
        <f>IF(OR(Model!J454&gt;80,Model!J454&lt;0.02),39.55,Model!J454)</f>
        <v>39.549999999999997</v>
      </c>
      <c r="S448" s="13">
        <f>IF(OR(Model!K454&gt;120,Model!K454&lt;0.02),63.9,Model!K454)</f>
        <v>63.9</v>
      </c>
      <c r="T448" s="13">
        <f>IF(OR(Model!L454&gt;11,Model!L454&lt;0.02),6.4719718,Model!L454)</f>
        <v>6.4719718000000004</v>
      </c>
      <c r="U448" s="13">
        <f t="shared" si="6"/>
        <v>0.94885144831249479</v>
      </c>
      <c r="V448" t="b">
        <f>IF(Model!B454&gt;0,'Calulations '!J448-U448)</f>
        <v>0</v>
      </c>
    </row>
    <row r="449" spans="10:22" x14ac:dyDescent="0.3">
      <c r="J449" s="13">
        <f>IF(OR(Model!B455&gt;7,Model!B455&lt;0.5),3.433,Model!B455)</f>
        <v>3.4329999999999998</v>
      </c>
      <c r="K449" s="13">
        <f>IF(OR(Model!C455&gt;0.4,Model!C455&lt;0.05),0.2550503,Model!C455)</f>
        <v>0.25505030000000001</v>
      </c>
      <c r="L449" s="13">
        <f>IF(OR(Model!D455&gt;5,Model!D455&lt;0.05),2.2251955,Model!D455)</f>
        <v>2.2251954999999999</v>
      </c>
      <c r="M449" s="13">
        <f>IF(OR(Model!E455&gt;3800,Model!E455&lt;0.02),1979.0503,Model!E455)</f>
        <v>1979.0503000000001</v>
      </c>
      <c r="N449" s="13">
        <f>IF(OR(Model!F455&gt;100,Model!F455&lt;0.02),44.390782,Model!F455)</f>
        <v>44.390782000000002</v>
      </c>
      <c r="O449" s="13">
        <f>IF(OR(Model!G455&gt;6,Model!G455&lt;0.02),1.74888827,Model!G455)</f>
        <v>1.7488882699999999</v>
      </c>
      <c r="P449" s="13">
        <f>IF(OR(Model!H455&gt;0.6,Model!H455&lt;0.02),0.3561162,Model!H455)</f>
        <v>0.35611619999999999</v>
      </c>
      <c r="Q449" s="13">
        <f>IF(OR(Model!I455&gt;80,Model!I455&lt;0.02),39.55,Model!I455)</f>
        <v>39.549999999999997</v>
      </c>
      <c r="R449" s="13">
        <f>IF(OR(Model!J455&gt;80,Model!J455&lt;0.02),39.55,Model!J455)</f>
        <v>39.549999999999997</v>
      </c>
      <c r="S449" s="13">
        <f>IF(OR(Model!K455&gt;120,Model!K455&lt;0.02),63.9,Model!K455)</f>
        <v>63.9</v>
      </c>
      <c r="T449" s="13">
        <f>IF(OR(Model!L455&gt;11,Model!L455&lt;0.02),6.4719718,Model!L455)</f>
        <v>6.4719718000000004</v>
      </c>
      <c r="U449" s="13">
        <f t="shared" si="6"/>
        <v>0.94885144831249479</v>
      </c>
      <c r="V449" t="b">
        <f>IF(Model!B455&gt;0,'Calulations '!J449-U449)</f>
        <v>0</v>
      </c>
    </row>
    <row r="450" spans="10:22" x14ac:dyDescent="0.3">
      <c r="J450" s="13">
        <f>IF(OR(Model!B456&gt;7,Model!B456&lt;0.5),3.433,Model!B456)</f>
        <v>3.4329999999999998</v>
      </c>
      <c r="K450" s="13">
        <f>IF(OR(Model!C456&gt;0.4,Model!C456&lt;0.05),0.2550503,Model!C456)</f>
        <v>0.25505030000000001</v>
      </c>
      <c r="L450" s="13">
        <f>IF(OR(Model!D456&gt;5,Model!D456&lt;0.05),2.2251955,Model!D456)</f>
        <v>2.2251954999999999</v>
      </c>
      <c r="M450" s="13">
        <f>IF(OR(Model!E456&gt;3800,Model!E456&lt;0.02),1979.0503,Model!E456)</f>
        <v>1979.0503000000001</v>
      </c>
      <c r="N450" s="13">
        <f>IF(OR(Model!F456&gt;100,Model!F456&lt;0.02),44.390782,Model!F456)</f>
        <v>44.390782000000002</v>
      </c>
      <c r="O450" s="13">
        <f>IF(OR(Model!G456&gt;6,Model!G456&lt;0.02),1.74888827,Model!G456)</f>
        <v>1.7488882699999999</v>
      </c>
      <c r="P450" s="13">
        <f>IF(OR(Model!H456&gt;0.6,Model!H456&lt;0.02),0.3561162,Model!H456)</f>
        <v>0.35611619999999999</v>
      </c>
      <c r="Q450" s="13">
        <f>IF(OR(Model!I456&gt;80,Model!I456&lt;0.02),39.55,Model!I456)</f>
        <v>39.549999999999997</v>
      </c>
      <c r="R450" s="13">
        <f>IF(OR(Model!J456&gt;80,Model!J456&lt;0.02),39.55,Model!J456)</f>
        <v>39.549999999999997</v>
      </c>
      <c r="S450" s="13">
        <f>IF(OR(Model!K456&gt;120,Model!K456&lt;0.02),63.9,Model!K456)</f>
        <v>63.9</v>
      </c>
      <c r="T450" s="13">
        <f>IF(OR(Model!L456&gt;11,Model!L456&lt;0.02),6.4719718,Model!L456)</f>
        <v>6.4719718000000004</v>
      </c>
      <c r="U450" s="13">
        <f t="shared" si="6"/>
        <v>0.94885144831249479</v>
      </c>
      <c r="V450" t="b">
        <f>IF(Model!B456&gt;0,'Calulations '!J450-U450)</f>
        <v>0</v>
      </c>
    </row>
    <row r="451" spans="10:22" x14ac:dyDescent="0.3">
      <c r="J451" s="13">
        <f>IF(OR(Model!B457&gt;7,Model!B457&lt;0.5),3.433,Model!B457)</f>
        <v>3.4329999999999998</v>
      </c>
      <c r="K451" s="13">
        <f>IF(OR(Model!C457&gt;0.4,Model!C457&lt;0.05),0.2550503,Model!C457)</f>
        <v>0.25505030000000001</v>
      </c>
      <c r="L451" s="13">
        <f>IF(OR(Model!D457&gt;5,Model!D457&lt;0.05),2.2251955,Model!D457)</f>
        <v>2.2251954999999999</v>
      </c>
      <c r="M451" s="13">
        <f>IF(OR(Model!E457&gt;3800,Model!E457&lt;0.02),1979.0503,Model!E457)</f>
        <v>1979.0503000000001</v>
      </c>
      <c r="N451" s="13">
        <f>IF(OR(Model!F457&gt;100,Model!F457&lt;0.02),44.390782,Model!F457)</f>
        <v>44.390782000000002</v>
      </c>
      <c r="O451" s="13">
        <f>IF(OR(Model!G457&gt;6,Model!G457&lt;0.02),1.74888827,Model!G457)</f>
        <v>1.7488882699999999</v>
      </c>
      <c r="P451" s="13">
        <f>IF(OR(Model!H457&gt;0.6,Model!H457&lt;0.02),0.3561162,Model!H457)</f>
        <v>0.35611619999999999</v>
      </c>
      <c r="Q451" s="13">
        <f>IF(OR(Model!I457&gt;80,Model!I457&lt;0.02),39.55,Model!I457)</f>
        <v>39.549999999999997</v>
      </c>
      <c r="R451" s="13">
        <f>IF(OR(Model!J457&gt;80,Model!J457&lt;0.02),39.55,Model!J457)</f>
        <v>39.549999999999997</v>
      </c>
      <c r="S451" s="13">
        <f>IF(OR(Model!K457&gt;120,Model!K457&lt;0.02),63.9,Model!K457)</f>
        <v>63.9</v>
      </c>
      <c r="T451" s="13">
        <f>IF(OR(Model!L457&gt;11,Model!L457&lt;0.02),6.4719718,Model!L457)</f>
        <v>6.4719718000000004</v>
      </c>
      <c r="U451" s="13">
        <f t="shared" si="6"/>
        <v>0.94885144831249479</v>
      </c>
      <c r="V451" t="b">
        <f>IF(Model!B457&gt;0,'Calulations '!J451-U451)</f>
        <v>0</v>
      </c>
    </row>
    <row r="452" spans="10:22" x14ac:dyDescent="0.3">
      <c r="J452" s="13">
        <f>IF(OR(Model!B458&gt;7,Model!B458&lt;0.5),3.433,Model!B458)</f>
        <v>3.4329999999999998</v>
      </c>
      <c r="K452" s="13">
        <f>IF(OR(Model!C458&gt;0.4,Model!C458&lt;0.05),0.2550503,Model!C458)</f>
        <v>0.25505030000000001</v>
      </c>
      <c r="L452" s="13">
        <f>IF(OR(Model!D458&gt;5,Model!D458&lt;0.05),2.2251955,Model!D458)</f>
        <v>2.2251954999999999</v>
      </c>
      <c r="M452" s="13">
        <f>IF(OR(Model!E458&gt;3800,Model!E458&lt;0.02),1979.0503,Model!E458)</f>
        <v>1979.0503000000001</v>
      </c>
      <c r="N452" s="13">
        <f>IF(OR(Model!F458&gt;100,Model!F458&lt;0.02),44.390782,Model!F458)</f>
        <v>44.390782000000002</v>
      </c>
      <c r="O452" s="13">
        <f>IF(OR(Model!G458&gt;6,Model!G458&lt;0.02),1.74888827,Model!G458)</f>
        <v>1.7488882699999999</v>
      </c>
      <c r="P452" s="13">
        <f>IF(OR(Model!H458&gt;0.6,Model!H458&lt;0.02),0.3561162,Model!H458)</f>
        <v>0.35611619999999999</v>
      </c>
      <c r="Q452" s="13">
        <f>IF(OR(Model!I458&gt;80,Model!I458&lt;0.02),39.55,Model!I458)</f>
        <v>39.549999999999997</v>
      </c>
      <c r="R452" s="13">
        <f>IF(OR(Model!J458&gt;80,Model!J458&lt;0.02),39.55,Model!J458)</f>
        <v>39.549999999999997</v>
      </c>
      <c r="S452" s="13">
        <f>IF(OR(Model!K458&gt;120,Model!K458&lt;0.02),63.9,Model!K458)</f>
        <v>63.9</v>
      </c>
      <c r="T452" s="13">
        <f>IF(OR(Model!L458&gt;11,Model!L458&lt;0.02),6.4719718,Model!L458)</f>
        <v>6.4719718000000004</v>
      </c>
      <c r="U452" s="13">
        <f t="shared" si="6"/>
        <v>0.94885144831249479</v>
      </c>
      <c r="V452" t="b">
        <f>IF(Model!B458&gt;0,'Calulations '!J452-U452)</f>
        <v>0</v>
      </c>
    </row>
    <row r="453" spans="10:22" x14ac:dyDescent="0.3">
      <c r="J453" s="13">
        <f>IF(OR(Model!B459&gt;7,Model!B459&lt;0.5),3.433,Model!B459)</f>
        <v>3.4329999999999998</v>
      </c>
      <c r="K453" s="13">
        <f>IF(OR(Model!C459&gt;0.4,Model!C459&lt;0.05),0.2550503,Model!C459)</f>
        <v>0.25505030000000001</v>
      </c>
      <c r="L453" s="13">
        <f>IF(OR(Model!D459&gt;5,Model!D459&lt;0.05),2.2251955,Model!D459)</f>
        <v>2.2251954999999999</v>
      </c>
      <c r="M453" s="13">
        <f>IF(OR(Model!E459&gt;3800,Model!E459&lt;0.02),1979.0503,Model!E459)</f>
        <v>1979.0503000000001</v>
      </c>
      <c r="N453" s="13">
        <f>IF(OR(Model!F459&gt;100,Model!F459&lt;0.02),44.390782,Model!F459)</f>
        <v>44.390782000000002</v>
      </c>
      <c r="O453" s="13">
        <f>IF(OR(Model!G459&gt;6,Model!G459&lt;0.02),1.74888827,Model!G459)</f>
        <v>1.7488882699999999</v>
      </c>
      <c r="P453" s="13">
        <f>IF(OR(Model!H459&gt;0.6,Model!H459&lt;0.02),0.3561162,Model!H459)</f>
        <v>0.35611619999999999</v>
      </c>
      <c r="Q453" s="13">
        <f>IF(OR(Model!I459&gt;80,Model!I459&lt;0.02),39.55,Model!I459)</f>
        <v>39.549999999999997</v>
      </c>
      <c r="R453" s="13">
        <f>IF(OR(Model!J459&gt;80,Model!J459&lt;0.02),39.55,Model!J459)</f>
        <v>39.549999999999997</v>
      </c>
      <c r="S453" s="13">
        <f>IF(OR(Model!K459&gt;120,Model!K459&lt;0.02),63.9,Model!K459)</f>
        <v>63.9</v>
      </c>
      <c r="T453" s="13">
        <f>IF(OR(Model!L459&gt;11,Model!L459&lt;0.02),6.4719718,Model!L459)</f>
        <v>6.4719718000000004</v>
      </c>
      <c r="U453" s="13">
        <f t="shared" si="6"/>
        <v>0.94885144831249479</v>
      </c>
      <c r="V453" t="b">
        <f>IF(Model!B459&gt;0,'Calulations '!J453-U453)</f>
        <v>0</v>
      </c>
    </row>
    <row r="454" spans="10:22" x14ac:dyDescent="0.3">
      <c r="J454" s="13">
        <f>IF(OR(Model!B460&gt;7,Model!B460&lt;0.5),3.433,Model!B460)</f>
        <v>3.4329999999999998</v>
      </c>
      <c r="K454" s="13">
        <f>IF(OR(Model!C460&gt;0.4,Model!C460&lt;0.05),0.2550503,Model!C460)</f>
        <v>0.25505030000000001</v>
      </c>
      <c r="L454" s="13">
        <f>IF(OR(Model!D460&gt;5,Model!D460&lt;0.05),2.2251955,Model!D460)</f>
        <v>2.2251954999999999</v>
      </c>
      <c r="M454" s="13">
        <f>IF(OR(Model!E460&gt;3800,Model!E460&lt;0.02),1979.0503,Model!E460)</f>
        <v>1979.0503000000001</v>
      </c>
      <c r="N454" s="13">
        <f>IF(OR(Model!F460&gt;100,Model!F460&lt;0.02),44.390782,Model!F460)</f>
        <v>44.390782000000002</v>
      </c>
      <c r="O454" s="13">
        <f>IF(OR(Model!G460&gt;6,Model!G460&lt;0.02),1.74888827,Model!G460)</f>
        <v>1.7488882699999999</v>
      </c>
      <c r="P454" s="13">
        <f>IF(OR(Model!H460&gt;0.6,Model!H460&lt;0.02),0.3561162,Model!H460)</f>
        <v>0.35611619999999999</v>
      </c>
      <c r="Q454" s="13">
        <f>IF(OR(Model!I460&gt;80,Model!I460&lt;0.02),39.55,Model!I460)</f>
        <v>39.549999999999997</v>
      </c>
      <c r="R454" s="13">
        <f>IF(OR(Model!J460&gt;80,Model!J460&lt;0.02),39.55,Model!J460)</f>
        <v>39.549999999999997</v>
      </c>
      <c r="S454" s="13">
        <f>IF(OR(Model!K460&gt;120,Model!K460&lt;0.02),63.9,Model!K460)</f>
        <v>63.9</v>
      </c>
      <c r="T454" s="13">
        <f>IF(OR(Model!L460&gt;11,Model!L460&lt;0.02),6.4719718,Model!L460)</f>
        <v>6.4719718000000004</v>
      </c>
      <c r="U454" s="13">
        <f t="shared" si="6"/>
        <v>0.94885144831249479</v>
      </c>
      <c r="V454" t="b">
        <f>IF(Model!B460&gt;0,'Calulations '!J454-U454)</f>
        <v>0</v>
      </c>
    </row>
    <row r="455" spans="10:22" x14ac:dyDescent="0.3">
      <c r="J455" s="13">
        <f>IF(OR(Model!B461&gt;7,Model!B461&lt;0.5),3.433,Model!B461)</f>
        <v>3.4329999999999998</v>
      </c>
      <c r="K455" s="13">
        <f>IF(OR(Model!C461&gt;0.4,Model!C461&lt;0.05),0.2550503,Model!C461)</f>
        <v>0.25505030000000001</v>
      </c>
      <c r="L455" s="13">
        <f>IF(OR(Model!D461&gt;5,Model!D461&lt;0.05),2.2251955,Model!D461)</f>
        <v>2.2251954999999999</v>
      </c>
      <c r="M455" s="13">
        <f>IF(OR(Model!E461&gt;3800,Model!E461&lt;0.02),1979.0503,Model!E461)</f>
        <v>1979.0503000000001</v>
      </c>
      <c r="N455" s="13">
        <f>IF(OR(Model!F461&gt;100,Model!F461&lt;0.02),44.390782,Model!F461)</f>
        <v>44.390782000000002</v>
      </c>
      <c r="O455" s="13">
        <f>IF(OR(Model!G461&gt;6,Model!G461&lt;0.02),1.74888827,Model!G461)</f>
        <v>1.7488882699999999</v>
      </c>
      <c r="P455" s="13">
        <f>IF(OR(Model!H461&gt;0.6,Model!H461&lt;0.02),0.3561162,Model!H461)</f>
        <v>0.35611619999999999</v>
      </c>
      <c r="Q455" s="13">
        <f>IF(OR(Model!I461&gt;80,Model!I461&lt;0.02),39.55,Model!I461)</f>
        <v>39.549999999999997</v>
      </c>
      <c r="R455" s="13">
        <f>IF(OR(Model!J461&gt;80,Model!J461&lt;0.02),39.55,Model!J461)</f>
        <v>39.549999999999997</v>
      </c>
      <c r="S455" s="13">
        <f>IF(OR(Model!K461&gt;120,Model!K461&lt;0.02),63.9,Model!K461)</f>
        <v>63.9</v>
      </c>
      <c r="T455" s="13">
        <f>IF(OR(Model!L461&gt;11,Model!L461&lt;0.02),6.4719718,Model!L461)</f>
        <v>6.4719718000000004</v>
      </c>
      <c r="U455" s="13">
        <f t="shared" si="6"/>
        <v>0.94885144831249479</v>
      </c>
      <c r="V455" t="b">
        <f>IF(Model!B461&gt;0,'Calulations '!J455-U455)</f>
        <v>0</v>
      </c>
    </row>
    <row r="456" spans="10:22" x14ac:dyDescent="0.3">
      <c r="J456" s="13">
        <f>IF(OR(Model!B462&gt;7,Model!B462&lt;0.5),3.433,Model!B462)</f>
        <v>3.4329999999999998</v>
      </c>
      <c r="K456" s="13">
        <f>IF(OR(Model!C462&gt;0.4,Model!C462&lt;0.05),0.2550503,Model!C462)</f>
        <v>0.25505030000000001</v>
      </c>
      <c r="L456" s="13">
        <f>IF(OR(Model!D462&gt;5,Model!D462&lt;0.05),2.2251955,Model!D462)</f>
        <v>2.2251954999999999</v>
      </c>
      <c r="M456" s="13">
        <f>IF(OR(Model!E462&gt;3800,Model!E462&lt;0.02),1979.0503,Model!E462)</f>
        <v>1979.0503000000001</v>
      </c>
      <c r="N456" s="13">
        <f>IF(OR(Model!F462&gt;100,Model!F462&lt;0.02),44.390782,Model!F462)</f>
        <v>44.390782000000002</v>
      </c>
      <c r="O456" s="13">
        <f>IF(OR(Model!G462&gt;6,Model!G462&lt;0.02),1.74888827,Model!G462)</f>
        <v>1.7488882699999999</v>
      </c>
      <c r="P456" s="13">
        <f>IF(OR(Model!H462&gt;0.6,Model!H462&lt;0.02),0.3561162,Model!H462)</f>
        <v>0.35611619999999999</v>
      </c>
      <c r="Q456" s="13">
        <f>IF(OR(Model!I462&gt;80,Model!I462&lt;0.02),39.55,Model!I462)</f>
        <v>39.549999999999997</v>
      </c>
      <c r="R456" s="13">
        <f>IF(OR(Model!J462&gt;80,Model!J462&lt;0.02),39.55,Model!J462)</f>
        <v>39.549999999999997</v>
      </c>
      <c r="S456" s="13">
        <f>IF(OR(Model!K462&gt;120,Model!K462&lt;0.02),63.9,Model!K462)</f>
        <v>63.9</v>
      </c>
      <c r="T456" s="13">
        <f>IF(OR(Model!L462&gt;11,Model!L462&lt;0.02),6.4719718,Model!L462)</f>
        <v>6.4719718000000004</v>
      </c>
      <c r="U456" s="13">
        <f t="shared" si="6"/>
        <v>0.94885144831249479</v>
      </c>
      <c r="V456" t="b">
        <f>IF(Model!B462&gt;0,'Calulations '!J456-U456)</f>
        <v>0</v>
      </c>
    </row>
    <row r="457" spans="10:22" x14ac:dyDescent="0.3">
      <c r="J457" s="13">
        <f>IF(OR(Model!B463&gt;7,Model!B463&lt;0.5),3.433,Model!B463)</f>
        <v>3.4329999999999998</v>
      </c>
      <c r="K457" s="13">
        <f>IF(OR(Model!C463&gt;0.4,Model!C463&lt;0.05),0.2550503,Model!C463)</f>
        <v>0.25505030000000001</v>
      </c>
      <c r="L457" s="13">
        <f>IF(OR(Model!D463&gt;5,Model!D463&lt;0.05),2.2251955,Model!D463)</f>
        <v>2.2251954999999999</v>
      </c>
      <c r="M457" s="13">
        <f>IF(OR(Model!E463&gt;3800,Model!E463&lt;0.02),1979.0503,Model!E463)</f>
        <v>1979.0503000000001</v>
      </c>
      <c r="N457" s="13">
        <f>IF(OR(Model!F463&gt;100,Model!F463&lt;0.02),44.390782,Model!F463)</f>
        <v>44.390782000000002</v>
      </c>
      <c r="O457" s="13">
        <f>IF(OR(Model!G463&gt;6,Model!G463&lt;0.02),1.74888827,Model!G463)</f>
        <v>1.7488882699999999</v>
      </c>
      <c r="P457" s="13">
        <f>IF(OR(Model!H463&gt;0.6,Model!H463&lt;0.02),0.3561162,Model!H463)</f>
        <v>0.35611619999999999</v>
      </c>
      <c r="Q457" s="13">
        <f>IF(OR(Model!I463&gt;80,Model!I463&lt;0.02),39.55,Model!I463)</f>
        <v>39.549999999999997</v>
      </c>
      <c r="R457" s="13">
        <f>IF(OR(Model!J463&gt;80,Model!J463&lt;0.02),39.55,Model!J463)</f>
        <v>39.549999999999997</v>
      </c>
      <c r="S457" s="13">
        <f>IF(OR(Model!K463&gt;120,Model!K463&lt;0.02),63.9,Model!K463)</f>
        <v>63.9</v>
      </c>
      <c r="T457" s="13">
        <f>IF(OR(Model!L463&gt;11,Model!L463&lt;0.02),6.4719718,Model!L463)</f>
        <v>6.4719718000000004</v>
      </c>
      <c r="U457" s="13">
        <f t="shared" si="6"/>
        <v>0.94885144831249479</v>
      </c>
      <c r="V457" t="b">
        <f>IF(Model!B463&gt;0,'Calulations '!J457-U457)</f>
        <v>0</v>
      </c>
    </row>
    <row r="458" spans="10:22" x14ac:dyDescent="0.3">
      <c r="J458" s="13">
        <f>IF(OR(Model!B464&gt;7,Model!B464&lt;0.5),3.433,Model!B464)</f>
        <v>3.4329999999999998</v>
      </c>
      <c r="K458" s="13">
        <f>IF(OR(Model!C464&gt;0.4,Model!C464&lt;0.05),0.2550503,Model!C464)</f>
        <v>0.25505030000000001</v>
      </c>
      <c r="L458" s="13">
        <f>IF(OR(Model!D464&gt;5,Model!D464&lt;0.05),2.2251955,Model!D464)</f>
        <v>2.2251954999999999</v>
      </c>
      <c r="M458" s="13">
        <f>IF(OR(Model!E464&gt;3800,Model!E464&lt;0.02),1979.0503,Model!E464)</f>
        <v>1979.0503000000001</v>
      </c>
      <c r="N458" s="13">
        <f>IF(OR(Model!F464&gt;100,Model!F464&lt;0.02),44.390782,Model!F464)</f>
        <v>44.390782000000002</v>
      </c>
      <c r="O458" s="13">
        <f>IF(OR(Model!G464&gt;6,Model!G464&lt;0.02),1.74888827,Model!G464)</f>
        <v>1.7488882699999999</v>
      </c>
      <c r="P458" s="13">
        <f>IF(OR(Model!H464&gt;0.6,Model!H464&lt;0.02),0.3561162,Model!H464)</f>
        <v>0.35611619999999999</v>
      </c>
      <c r="Q458" s="13">
        <f>IF(OR(Model!I464&gt;80,Model!I464&lt;0.02),39.55,Model!I464)</f>
        <v>39.549999999999997</v>
      </c>
      <c r="R458" s="13">
        <f>IF(OR(Model!J464&gt;80,Model!J464&lt;0.02),39.55,Model!J464)</f>
        <v>39.549999999999997</v>
      </c>
      <c r="S458" s="13">
        <f>IF(OR(Model!K464&gt;120,Model!K464&lt;0.02),63.9,Model!K464)</f>
        <v>63.9</v>
      </c>
      <c r="T458" s="13">
        <f>IF(OR(Model!L464&gt;11,Model!L464&lt;0.02),6.4719718,Model!L464)</f>
        <v>6.4719718000000004</v>
      </c>
      <c r="U458" s="13">
        <f t="shared" si="6"/>
        <v>0.94885144831249479</v>
      </c>
      <c r="V458" t="b">
        <f>IF(Model!B464&gt;0,'Calulations '!J458-U458)</f>
        <v>0</v>
      </c>
    </row>
    <row r="459" spans="10:22" x14ac:dyDescent="0.3">
      <c r="J459" s="13">
        <f>IF(OR(Model!B465&gt;7,Model!B465&lt;0.5),3.433,Model!B465)</f>
        <v>3.4329999999999998</v>
      </c>
      <c r="K459" s="13">
        <f>IF(OR(Model!C465&gt;0.4,Model!C465&lt;0.05),0.2550503,Model!C465)</f>
        <v>0.25505030000000001</v>
      </c>
      <c r="L459" s="13">
        <f>IF(OR(Model!D465&gt;5,Model!D465&lt;0.05),2.2251955,Model!D465)</f>
        <v>2.2251954999999999</v>
      </c>
      <c r="M459" s="13">
        <f>IF(OR(Model!E465&gt;3800,Model!E465&lt;0.02),1979.0503,Model!E465)</f>
        <v>1979.0503000000001</v>
      </c>
      <c r="N459" s="13">
        <f>IF(OR(Model!F465&gt;100,Model!F465&lt;0.02),44.390782,Model!F465)</f>
        <v>44.390782000000002</v>
      </c>
      <c r="O459" s="13">
        <f>IF(OR(Model!G465&gt;6,Model!G465&lt;0.02),1.74888827,Model!G465)</f>
        <v>1.7488882699999999</v>
      </c>
      <c r="P459" s="13">
        <f>IF(OR(Model!H465&gt;0.6,Model!H465&lt;0.02),0.3561162,Model!H465)</f>
        <v>0.35611619999999999</v>
      </c>
      <c r="Q459" s="13">
        <f>IF(OR(Model!I465&gt;80,Model!I465&lt;0.02),39.55,Model!I465)</f>
        <v>39.549999999999997</v>
      </c>
      <c r="R459" s="13">
        <f>IF(OR(Model!J465&gt;80,Model!J465&lt;0.02),39.55,Model!J465)</f>
        <v>39.549999999999997</v>
      </c>
      <c r="S459" s="13">
        <f>IF(OR(Model!K465&gt;120,Model!K465&lt;0.02),63.9,Model!K465)</f>
        <v>63.9</v>
      </c>
      <c r="T459" s="13">
        <f>IF(OR(Model!L465&gt;11,Model!L465&lt;0.02),6.4719718,Model!L465)</f>
        <v>6.4719718000000004</v>
      </c>
      <c r="U459" s="13">
        <f t="shared" si="6"/>
        <v>0.94885144831249479</v>
      </c>
      <c r="V459" t="b">
        <f>IF(Model!B465&gt;0,'Calulations '!J459-U459)</f>
        <v>0</v>
      </c>
    </row>
    <row r="460" spans="10:22" x14ac:dyDescent="0.3">
      <c r="J460" s="13">
        <f>IF(OR(Model!B466&gt;7,Model!B466&lt;0.5),3.433,Model!B466)</f>
        <v>3.4329999999999998</v>
      </c>
      <c r="K460" s="13">
        <f>IF(OR(Model!C466&gt;0.4,Model!C466&lt;0.05),0.2550503,Model!C466)</f>
        <v>0.25505030000000001</v>
      </c>
      <c r="L460" s="13">
        <f>IF(OR(Model!D466&gt;5,Model!D466&lt;0.05),2.2251955,Model!D466)</f>
        <v>2.2251954999999999</v>
      </c>
      <c r="M460" s="13">
        <f>IF(OR(Model!E466&gt;3800,Model!E466&lt;0.02),1979.0503,Model!E466)</f>
        <v>1979.0503000000001</v>
      </c>
      <c r="N460" s="13">
        <f>IF(OR(Model!F466&gt;100,Model!F466&lt;0.02),44.390782,Model!F466)</f>
        <v>44.390782000000002</v>
      </c>
      <c r="O460" s="13">
        <f>IF(OR(Model!G466&gt;6,Model!G466&lt;0.02),1.74888827,Model!G466)</f>
        <v>1.7488882699999999</v>
      </c>
      <c r="P460" s="13">
        <f>IF(OR(Model!H466&gt;0.6,Model!H466&lt;0.02),0.3561162,Model!H466)</f>
        <v>0.35611619999999999</v>
      </c>
      <c r="Q460" s="13">
        <f>IF(OR(Model!I466&gt;80,Model!I466&lt;0.02),39.55,Model!I466)</f>
        <v>39.549999999999997</v>
      </c>
      <c r="R460" s="13">
        <f>IF(OR(Model!J466&gt;80,Model!J466&lt;0.02),39.55,Model!J466)</f>
        <v>39.549999999999997</v>
      </c>
      <c r="S460" s="13">
        <f>IF(OR(Model!K466&gt;120,Model!K466&lt;0.02),63.9,Model!K466)</f>
        <v>63.9</v>
      </c>
      <c r="T460" s="13">
        <f>IF(OR(Model!L466&gt;11,Model!L466&lt;0.02),6.4719718,Model!L466)</f>
        <v>6.4719718000000004</v>
      </c>
      <c r="U460" s="13">
        <f t="shared" ref="U460:U523" si="7">IF($A$10="NF",($B$83+$B$84*K460+$B$85*M460+$B$86*N460+$B$87*R460+$B$88*T460+(L460/39.1)*$B$89+(O460/20.04)*$B$90+(P460/12.16)*$B$91+(K460-0.254695965417868)*(((O460/20.04)-0.0873483583285303)*-7.3498004038469)+(K460-0.254695965417868)*(((P460/12.16)-0.0293638848126801)*-102.292324166221)+$B$94*J460),0)</f>
        <v>0.94885144831249479</v>
      </c>
      <c r="V460" t="b">
        <f>IF(Model!B466&gt;0,'Calulations '!J460-U460)</f>
        <v>0</v>
      </c>
    </row>
    <row r="461" spans="10:22" x14ac:dyDescent="0.3">
      <c r="J461" s="13">
        <f>IF(OR(Model!B467&gt;7,Model!B467&lt;0.5),3.433,Model!B467)</f>
        <v>3.4329999999999998</v>
      </c>
      <c r="K461" s="13">
        <f>IF(OR(Model!C467&gt;0.4,Model!C467&lt;0.05),0.2550503,Model!C467)</f>
        <v>0.25505030000000001</v>
      </c>
      <c r="L461" s="13">
        <f>IF(OR(Model!D467&gt;5,Model!D467&lt;0.05),2.2251955,Model!D467)</f>
        <v>2.2251954999999999</v>
      </c>
      <c r="M461" s="13">
        <f>IF(OR(Model!E467&gt;3800,Model!E467&lt;0.02),1979.0503,Model!E467)</f>
        <v>1979.0503000000001</v>
      </c>
      <c r="N461" s="13">
        <f>IF(OR(Model!F467&gt;100,Model!F467&lt;0.02),44.390782,Model!F467)</f>
        <v>44.390782000000002</v>
      </c>
      <c r="O461" s="13">
        <f>IF(OR(Model!G467&gt;6,Model!G467&lt;0.02),1.74888827,Model!G467)</f>
        <v>1.7488882699999999</v>
      </c>
      <c r="P461" s="13">
        <f>IF(OR(Model!H467&gt;0.6,Model!H467&lt;0.02),0.3561162,Model!H467)</f>
        <v>0.35611619999999999</v>
      </c>
      <c r="Q461" s="13">
        <f>IF(OR(Model!I467&gt;80,Model!I467&lt;0.02),39.55,Model!I467)</f>
        <v>39.549999999999997</v>
      </c>
      <c r="R461" s="13">
        <f>IF(OR(Model!J467&gt;80,Model!J467&lt;0.02),39.55,Model!J467)</f>
        <v>39.549999999999997</v>
      </c>
      <c r="S461" s="13">
        <f>IF(OR(Model!K467&gt;120,Model!K467&lt;0.02),63.9,Model!K467)</f>
        <v>63.9</v>
      </c>
      <c r="T461" s="13">
        <f>IF(OR(Model!L467&gt;11,Model!L467&lt;0.02),6.4719718,Model!L467)</f>
        <v>6.4719718000000004</v>
      </c>
      <c r="U461" s="13">
        <f t="shared" si="7"/>
        <v>0.94885144831249479</v>
      </c>
      <c r="V461" t="b">
        <f>IF(Model!B467&gt;0,'Calulations '!J461-U461)</f>
        <v>0</v>
      </c>
    </row>
    <row r="462" spans="10:22" x14ac:dyDescent="0.3">
      <c r="J462" s="13">
        <f>IF(OR(Model!B468&gt;7,Model!B468&lt;0.5),3.433,Model!B468)</f>
        <v>3.4329999999999998</v>
      </c>
      <c r="K462" s="13">
        <f>IF(OR(Model!C468&gt;0.4,Model!C468&lt;0.05),0.2550503,Model!C468)</f>
        <v>0.25505030000000001</v>
      </c>
      <c r="L462" s="13">
        <f>IF(OR(Model!D468&gt;5,Model!D468&lt;0.05),2.2251955,Model!D468)</f>
        <v>2.2251954999999999</v>
      </c>
      <c r="M462" s="13">
        <f>IF(OR(Model!E468&gt;3800,Model!E468&lt;0.02),1979.0503,Model!E468)</f>
        <v>1979.0503000000001</v>
      </c>
      <c r="N462" s="13">
        <f>IF(OR(Model!F468&gt;100,Model!F468&lt;0.02),44.390782,Model!F468)</f>
        <v>44.390782000000002</v>
      </c>
      <c r="O462" s="13">
        <f>IF(OR(Model!G468&gt;6,Model!G468&lt;0.02),1.74888827,Model!G468)</f>
        <v>1.7488882699999999</v>
      </c>
      <c r="P462" s="13">
        <f>IF(OR(Model!H468&gt;0.6,Model!H468&lt;0.02),0.3561162,Model!H468)</f>
        <v>0.35611619999999999</v>
      </c>
      <c r="Q462" s="13">
        <f>IF(OR(Model!I468&gt;80,Model!I468&lt;0.02),39.55,Model!I468)</f>
        <v>39.549999999999997</v>
      </c>
      <c r="R462" s="13">
        <f>IF(OR(Model!J468&gt;80,Model!J468&lt;0.02),39.55,Model!J468)</f>
        <v>39.549999999999997</v>
      </c>
      <c r="S462" s="13">
        <f>IF(OR(Model!K468&gt;120,Model!K468&lt;0.02),63.9,Model!K468)</f>
        <v>63.9</v>
      </c>
      <c r="T462" s="13">
        <f>IF(OR(Model!L468&gt;11,Model!L468&lt;0.02),6.4719718,Model!L468)</f>
        <v>6.4719718000000004</v>
      </c>
      <c r="U462" s="13">
        <f t="shared" si="7"/>
        <v>0.94885144831249479</v>
      </c>
      <c r="V462" t="b">
        <f>IF(Model!B468&gt;0,'Calulations '!J462-U462)</f>
        <v>0</v>
      </c>
    </row>
    <row r="463" spans="10:22" x14ac:dyDescent="0.3">
      <c r="J463" s="13">
        <f>IF(OR(Model!B469&gt;7,Model!B469&lt;0.5),3.433,Model!B469)</f>
        <v>3.4329999999999998</v>
      </c>
      <c r="K463" s="13">
        <f>IF(OR(Model!C469&gt;0.4,Model!C469&lt;0.05),0.2550503,Model!C469)</f>
        <v>0.25505030000000001</v>
      </c>
      <c r="L463" s="13">
        <f>IF(OR(Model!D469&gt;5,Model!D469&lt;0.05),2.2251955,Model!D469)</f>
        <v>2.2251954999999999</v>
      </c>
      <c r="M463" s="13">
        <f>IF(OR(Model!E469&gt;3800,Model!E469&lt;0.02),1979.0503,Model!E469)</f>
        <v>1979.0503000000001</v>
      </c>
      <c r="N463" s="13">
        <f>IF(OR(Model!F469&gt;100,Model!F469&lt;0.02),44.390782,Model!F469)</f>
        <v>44.390782000000002</v>
      </c>
      <c r="O463" s="13">
        <f>IF(OR(Model!G469&gt;6,Model!G469&lt;0.02),1.74888827,Model!G469)</f>
        <v>1.7488882699999999</v>
      </c>
      <c r="P463" s="13">
        <f>IF(OR(Model!H469&gt;0.6,Model!H469&lt;0.02),0.3561162,Model!H469)</f>
        <v>0.35611619999999999</v>
      </c>
      <c r="Q463" s="13">
        <f>IF(OR(Model!I469&gt;80,Model!I469&lt;0.02),39.55,Model!I469)</f>
        <v>39.549999999999997</v>
      </c>
      <c r="R463" s="13">
        <f>IF(OR(Model!J469&gt;80,Model!J469&lt;0.02),39.55,Model!J469)</f>
        <v>39.549999999999997</v>
      </c>
      <c r="S463" s="13">
        <f>IF(OR(Model!K469&gt;120,Model!K469&lt;0.02),63.9,Model!K469)</f>
        <v>63.9</v>
      </c>
      <c r="T463" s="13">
        <f>IF(OR(Model!L469&gt;11,Model!L469&lt;0.02),6.4719718,Model!L469)</f>
        <v>6.4719718000000004</v>
      </c>
      <c r="U463" s="13">
        <f t="shared" si="7"/>
        <v>0.94885144831249479</v>
      </c>
      <c r="V463" t="b">
        <f>IF(Model!B469&gt;0,'Calulations '!J463-U463)</f>
        <v>0</v>
      </c>
    </row>
    <row r="464" spans="10:22" x14ac:dyDescent="0.3">
      <c r="J464" s="13">
        <f>IF(OR(Model!B470&gt;7,Model!B470&lt;0.5),3.433,Model!B470)</f>
        <v>3.4329999999999998</v>
      </c>
      <c r="K464" s="13">
        <f>IF(OR(Model!C470&gt;0.4,Model!C470&lt;0.05),0.2550503,Model!C470)</f>
        <v>0.25505030000000001</v>
      </c>
      <c r="L464" s="13">
        <f>IF(OR(Model!D470&gt;5,Model!D470&lt;0.05),2.2251955,Model!D470)</f>
        <v>2.2251954999999999</v>
      </c>
      <c r="M464" s="13">
        <f>IF(OR(Model!E470&gt;3800,Model!E470&lt;0.02),1979.0503,Model!E470)</f>
        <v>1979.0503000000001</v>
      </c>
      <c r="N464" s="13">
        <f>IF(OR(Model!F470&gt;100,Model!F470&lt;0.02),44.390782,Model!F470)</f>
        <v>44.390782000000002</v>
      </c>
      <c r="O464" s="13">
        <f>IF(OR(Model!G470&gt;6,Model!G470&lt;0.02),1.74888827,Model!G470)</f>
        <v>1.7488882699999999</v>
      </c>
      <c r="P464" s="13">
        <f>IF(OR(Model!H470&gt;0.6,Model!H470&lt;0.02),0.3561162,Model!H470)</f>
        <v>0.35611619999999999</v>
      </c>
      <c r="Q464" s="13">
        <f>IF(OR(Model!I470&gt;80,Model!I470&lt;0.02),39.55,Model!I470)</f>
        <v>39.549999999999997</v>
      </c>
      <c r="R464" s="13">
        <f>IF(OR(Model!J470&gt;80,Model!J470&lt;0.02),39.55,Model!J470)</f>
        <v>39.549999999999997</v>
      </c>
      <c r="S464" s="13">
        <f>IF(OR(Model!K470&gt;120,Model!K470&lt;0.02),63.9,Model!K470)</f>
        <v>63.9</v>
      </c>
      <c r="T464" s="13">
        <f>IF(OR(Model!L470&gt;11,Model!L470&lt;0.02),6.4719718,Model!L470)</f>
        <v>6.4719718000000004</v>
      </c>
      <c r="U464" s="13">
        <f t="shared" si="7"/>
        <v>0.94885144831249479</v>
      </c>
      <c r="V464" t="b">
        <f>IF(Model!B470&gt;0,'Calulations '!J464-U464)</f>
        <v>0</v>
      </c>
    </row>
    <row r="465" spans="10:22" x14ac:dyDescent="0.3">
      <c r="J465" s="13">
        <f>IF(OR(Model!B471&gt;7,Model!B471&lt;0.5),3.433,Model!B471)</f>
        <v>3.4329999999999998</v>
      </c>
      <c r="K465" s="13">
        <f>IF(OR(Model!C471&gt;0.4,Model!C471&lt;0.05),0.2550503,Model!C471)</f>
        <v>0.25505030000000001</v>
      </c>
      <c r="L465" s="13">
        <f>IF(OR(Model!D471&gt;5,Model!D471&lt;0.05),2.2251955,Model!D471)</f>
        <v>2.2251954999999999</v>
      </c>
      <c r="M465" s="13">
        <f>IF(OR(Model!E471&gt;3800,Model!E471&lt;0.02),1979.0503,Model!E471)</f>
        <v>1979.0503000000001</v>
      </c>
      <c r="N465" s="13">
        <f>IF(OR(Model!F471&gt;100,Model!F471&lt;0.02),44.390782,Model!F471)</f>
        <v>44.390782000000002</v>
      </c>
      <c r="O465" s="13">
        <f>IF(OR(Model!G471&gt;6,Model!G471&lt;0.02),1.74888827,Model!G471)</f>
        <v>1.7488882699999999</v>
      </c>
      <c r="P465" s="13">
        <f>IF(OR(Model!H471&gt;0.6,Model!H471&lt;0.02),0.3561162,Model!H471)</f>
        <v>0.35611619999999999</v>
      </c>
      <c r="Q465" s="13">
        <f>IF(OR(Model!I471&gt;80,Model!I471&lt;0.02),39.55,Model!I471)</f>
        <v>39.549999999999997</v>
      </c>
      <c r="R465" s="13">
        <f>IF(OR(Model!J471&gt;80,Model!J471&lt;0.02),39.55,Model!J471)</f>
        <v>39.549999999999997</v>
      </c>
      <c r="S465" s="13">
        <f>IF(OR(Model!K471&gt;120,Model!K471&lt;0.02),63.9,Model!K471)</f>
        <v>63.9</v>
      </c>
      <c r="T465" s="13">
        <f>IF(OR(Model!L471&gt;11,Model!L471&lt;0.02),6.4719718,Model!L471)</f>
        <v>6.4719718000000004</v>
      </c>
      <c r="U465" s="13">
        <f t="shared" si="7"/>
        <v>0.94885144831249479</v>
      </c>
      <c r="V465" t="b">
        <f>IF(Model!B471&gt;0,'Calulations '!J465-U465)</f>
        <v>0</v>
      </c>
    </row>
    <row r="466" spans="10:22" x14ac:dyDescent="0.3">
      <c r="J466" s="13">
        <f>IF(OR(Model!B472&gt;7,Model!B472&lt;0.5),3.433,Model!B472)</f>
        <v>3.4329999999999998</v>
      </c>
      <c r="K466" s="13">
        <f>IF(OR(Model!C472&gt;0.4,Model!C472&lt;0.05),0.2550503,Model!C472)</f>
        <v>0.25505030000000001</v>
      </c>
      <c r="L466" s="13">
        <f>IF(OR(Model!D472&gt;5,Model!D472&lt;0.05),2.2251955,Model!D472)</f>
        <v>2.2251954999999999</v>
      </c>
      <c r="M466" s="13">
        <f>IF(OR(Model!E472&gt;3800,Model!E472&lt;0.02),1979.0503,Model!E472)</f>
        <v>1979.0503000000001</v>
      </c>
      <c r="N466" s="13">
        <f>IF(OR(Model!F472&gt;100,Model!F472&lt;0.02),44.390782,Model!F472)</f>
        <v>44.390782000000002</v>
      </c>
      <c r="O466" s="13">
        <f>IF(OR(Model!G472&gt;6,Model!G472&lt;0.02),1.74888827,Model!G472)</f>
        <v>1.7488882699999999</v>
      </c>
      <c r="P466" s="13">
        <f>IF(OR(Model!H472&gt;0.6,Model!H472&lt;0.02),0.3561162,Model!H472)</f>
        <v>0.35611619999999999</v>
      </c>
      <c r="Q466" s="13">
        <f>IF(OR(Model!I472&gt;80,Model!I472&lt;0.02),39.55,Model!I472)</f>
        <v>39.549999999999997</v>
      </c>
      <c r="R466" s="13">
        <f>IF(OR(Model!J472&gt;80,Model!J472&lt;0.02),39.55,Model!J472)</f>
        <v>39.549999999999997</v>
      </c>
      <c r="S466" s="13">
        <f>IF(OR(Model!K472&gt;120,Model!K472&lt;0.02),63.9,Model!K472)</f>
        <v>63.9</v>
      </c>
      <c r="T466" s="13">
        <f>IF(OR(Model!L472&gt;11,Model!L472&lt;0.02),6.4719718,Model!L472)</f>
        <v>6.4719718000000004</v>
      </c>
      <c r="U466" s="13">
        <f t="shared" si="7"/>
        <v>0.94885144831249479</v>
      </c>
      <c r="V466" t="b">
        <f>IF(Model!B472&gt;0,'Calulations '!J466-U466)</f>
        <v>0</v>
      </c>
    </row>
    <row r="467" spans="10:22" x14ac:dyDescent="0.3">
      <c r="J467" s="13">
        <f>IF(OR(Model!B473&gt;7,Model!B473&lt;0.5),3.433,Model!B473)</f>
        <v>3.4329999999999998</v>
      </c>
      <c r="K467" s="13">
        <f>IF(OR(Model!C473&gt;0.4,Model!C473&lt;0.05),0.2550503,Model!C473)</f>
        <v>0.25505030000000001</v>
      </c>
      <c r="L467" s="13">
        <f>IF(OR(Model!D473&gt;5,Model!D473&lt;0.05),2.2251955,Model!D473)</f>
        <v>2.2251954999999999</v>
      </c>
      <c r="M467" s="13">
        <f>IF(OR(Model!E473&gt;3800,Model!E473&lt;0.02),1979.0503,Model!E473)</f>
        <v>1979.0503000000001</v>
      </c>
      <c r="N467" s="13">
        <f>IF(OR(Model!F473&gt;100,Model!F473&lt;0.02),44.390782,Model!F473)</f>
        <v>44.390782000000002</v>
      </c>
      <c r="O467" s="13">
        <f>IF(OR(Model!G473&gt;6,Model!G473&lt;0.02),1.74888827,Model!G473)</f>
        <v>1.7488882699999999</v>
      </c>
      <c r="P467" s="13">
        <f>IF(OR(Model!H473&gt;0.6,Model!H473&lt;0.02),0.3561162,Model!H473)</f>
        <v>0.35611619999999999</v>
      </c>
      <c r="Q467" s="13">
        <f>IF(OR(Model!I473&gt;80,Model!I473&lt;0.02),39.55,Model!I473)</f>
        <v>39.549999999999997</v>
      </c>
      <c r="R467" s="13">
        <f>IF(OR(Model!J473&gt;80,Model!J473&lt;0.02),39.55,Model!J473)</f>
        <v>39.549999999999997</v>
      </c>
      <c r="S467" s="13">
        <f>IF(OR(Model!K473&gt;120,Model!K473&lt;0.02),63.9,Model!K473)</f>
        <v>63.9</v>
      </c>
      <c r="T467" s="13">
        <f>IF(OR(Model!L473&gt;11,Model!L473&lt;0.02),6.4719718,Model!L473)</f>
        <v>6.4719718000000004</v>
      </c>
      <c r="U467" s="13">
        <f t="shared" si="7"/>
        <v>0.94885144831249479</v>
      </c>
      <c r="V467" t="b">
        <f>IF(Model!B473&gt;0,'Calulations '!J467-U467)</f>
        <v>0</v>
      </c>
    </row>
    <row r="468" spans="10:22" x14ac:dyDescent="0.3">
      <c r="J468" s="13">
        <f>IF(OR(Model!B474&gt;7,Model!B474&lt;0.5),3.433,Model!B474)</f>
        <v>3.4329999999999998</v>
      </c>
      <c r="K468" s="13">
        <f>IF(OR(Model!C474&gt;0.4,Model!C474&lt;0.05),0.2550503,Model!C474)</f>
        <v>0.25505030000000001</v>
      </c>
      <c r="L468" s="13">
        <f>IF(OR(Model!D474&gt;5,Model!D474&lt;0.05),2.2251955,Model!D474)</f>
        <v>2.2251954999999999</v>
      </c>
      <c r="M468" s="13">
        <f>IF(OR(Model!E474&gt;3800,Model!E474&lt;0.02),1979.0503,Model!E474)</f>
        <v>1979.0503000000001</v>
      </c>
      <c r="N468" s="13">
        <f>IF(OR(Model!F474&gt;100,Model!F474&lt;0.02),44.390782,Model!F474)</f>
        <v>44.390782000000002</v>
      </c>
      <c r="O468" s="13">
        <f>IF(OR(Model!G474&gt;6,Model!G474&lt;0.02),1.74888827,Model!G474)</f>
        <v>1.7488882699999999</v>
      </c>
      <c r="P468" s="13">
        <f>IF(OR(Model!H474&gt;0.6,Model!H474&lt;0.02),0.3561162,Model!H474)</f>
        <v>0.35611619999999999</v>
      </c>
      <c r="Q468" s="13">
        <f>IF(OR(Model!I474&gt;80,Model!I474&lt;0.02),39.55,Model!I474)</f>
        <v>39.549999999999997</v>
      </c>
      <c r="R468" s="13">
        <f>IF(OR(Model!J474&gt;80,Model!J474&lt;0.02),39.55,Model!J474)</f>
        <v>39.549999999999997</v>
      </c>
      <c r="S468" s="13">
        <f>IF(OR(Model!K474&gt;120,Model!K474&lt;0.02),63.9,Model!K474)</f>
        <v>63.9</v>
      </c>
      <c r="T468" s="13">
        <f>IF(OR(Model!L474&gt;11,Model!L474&lt;0.02),6.4719718,Model!L474)</f>
        <v>6.4719718000000004</v>
      </c>
      <c r="U468" s="13">
        <f t="shared" si="7"/>
        <v>0.94885144831249479</v>
      </c>
      <c r="V468" t="b">
        <f>IF(Model!B474&gt;0,'Calulations '!J468-U468)</f>
        <v>0</v>
      </c>
    </row>
    <row r="469" spans="10:22" x14ac:dyDescent="0.3">
      <c r="J469" s="13">
        <f>IF(OR(Model!B475&gt;7,Model!B475&lt;0.5),3.433,Model!B475)</f>
        <v>3.4329999999999998</v>
      </c>
      <c r="K469" s="13">
        <f>IF(OR(Model!C475&gt;0.4,Model!C475&lt;0.05),0.2550503,Model!C475)</f>
        <v>0.25505030000000001</v>
      </c>
      <c r="L469" s="13">
        <f>IF(OR(Model!D475&gt;5,Model!D475&lt;0.05),2.2251955,Model!D475)</f>
        <v>2.2251954999999999</v>
      </c>
      <c r="M469" s="13">
        <f>IF(OR(Model!E475&gt;3800,Model!E475&lt;0.02),1979.0503,Model!E475)</f>
        <v>1979.0503000000001</v>
      </c>
      <c r="N469" s="13">
        <f>IF(OR(Model!F475&gt;100,Model!F475&lt;0.02),44.390782,Model!F475)</f>
        <v>44.390782000000002</v>
      </c>
      <c r="O469" s="13">
        <f>IF(OR(Model!G475&gt;6,Model!G475&lt;0.02),1.74888827,Model!G475)</f>
        <v>1.7488882699999999</v>
      </c>
      <c r="P469" s="13">
        <f>IF(OR(Model!H475&gt;0.6,Model!H475&lt;0.02),0.3561162,Model!H475)</f>
        <v>0.35611619999999999</v>
      </c>
      <c r="Q469" s="13">
        <f>IF(OR(Model!I475&gt;80,Model!I475&lt;0.02),39.55,Model!I475)</f>
        <v>39.549999999999997</v>
      </c>
      <c r="R469" s="13">
        <f>IF(OR(Model!J475&gt;80,Model!J475&lt;0.02),39.55,Model!J475)</f>
        <v>39.549999999999997</v>
      </c>
      <c r="S469" s="13">
        <f>IF(OR(Model!K475&gt;120,Model!K475&lt;0.02),63.9,Model!K475)</f>
        <v>63.9</v>
      </c>
      <c r="T469" s="13">
        <f>IF(OR(Model!L475&gt;11,Model!L475&lt;0.02),6.4719718,Model!L475)</f>
        <v>6.4719718000000004</v>
      </c>
      <c r="U469" s="13">
        <f t="shared" si="7"/>
        <v>0.94885144831249479</v>
      </c>
      <c r="V469" t="b">
        <f>IF(Model!B475&gt;0,'Calulations '!J469-U469)</f>
        <v>0</v>
      </c>
    </row>
    <row r="470" spans="10:22" x14ac:dyDescent="0.3">
      <c r="J470" s="13">
        <f>IF(OR(Model!B476&gt;7,Model!B476&lt;0.5),3.433,Model!B476)</f>
        <v>3.4329999999999998</v>
      </c>
      <c r="K470" s="13">
        <f>IF(OR(Model!C476&gt;0.4,Model!C476&lt;0.05),0.2550503,Model!C476)</f>
        <v>0.25505030000000001</v>
      </c>
      <c r="L470" s="13">
        <f>IF(OR(Model!D476&gt;5,Model!D476&lt;0.05),2.2251955,Model!D476)</f>
        <v>2.2251954999999999</v>
      </c>
      <c r="M470" s="13">
        <f>IF(OR(Model!E476&gt;3800,Model!E476&lt;0.02),1979.0503,Model!E476)</f>
        <v>1979.0503000000001</v>
      </c>
      <c r="N470" s="13">
        <f>IF(OR(Model!F476&gt;100,Model!F476&lt;0.02),44.390782,Model!F476)</f>
        <v>44.390782000000002</v>
      </c>
      <c r="O470" s="13">
        <f>IF(OR(Model!G476&gt;6,Model!G476&lt;0.02),1.74888827,Model!G476)</f>
        <v>1.7488882699999999</v>
      </c>
      <c r="P470" s="13">
        <f>IF(OR(Model!H476&gt;0.6,Model!H476&lt;0.02),0.3561162,Model!H476)</f>
        <v>0.35611619999999999</v>
      </c>
      <c r="Q470" s="13">
        <f>IF(OR(Model!I476&gt;80,Model!I476&lt;0.02),39.55,Model!I476)</f>
        <v>39.549999999999997</v>
      </c>
      <c r="R470" s="13">
        <f>IF(OR(Model!J476&gt;80,Model!J476&lt;0.02),39.55,Model!J476)</f>
        <v>39.549999999999997</v>
      </c>
      <c r="S470" s="13">
        <f>IF(OR(Model!K476&gt;120,Model!K476&lt;0.02),63.9,Model!K476)</f>
        <v>63.9</v>
      </c>
      <c r="T470" s="13">
        <f>IF(OR(Model!L476&gt;11,Model!L476&lt;0.02),6.4719718,Model!L476)</f>
        <v>6.4719718000000004</v>
      </c>
      <c r="U470" s="13">
        <f t="shared" si="7"/>
        <v>0.94885144831249479</v>
      </c>
      <c r="V470" t="b">
        <f>IF(Model!B476&gt;0,'Calulations '!J470-U470)</f>
        <v>0</v>
      </c>
    </row>
    <row r="471" spans="10:22" x14ac:dyDescent="0.3">
      <c r="J471" s="13">
        <f>IF(OR(Model!B477&gt;7,Model!B477&lt;0.5),3.433,Model!B477)</f>
        <v>3.4329999999999998</v>
      </c>
      <c r="K471" s="13">
        <f>IF(OR(Model!C477&gt;0.4,Model!C477&lt;0.05),0.2550503,Model!C477)</f>
        <v>0.25505030000000001</v>
      </c>
      <c r="L471" s="13">
        <f>IF(OR(Model!D477&gt;5,Model!D477&lt;0.05),2.2251955,Model!D477)</f>
        <v>2.2251954999999999</v>
      </c>
      <c r="M471" s="13">
        <f>IF(OR(Model!E477&gt;3800,Model!E477&lt;0.02),1979.0503,Model!E477)</f>
        <v>1979.0503000000001</v>
      </c>
      <c r="N471" s="13">
        <f>IF(OR(Model!F477&gt;100,Model!F477&lt;0.02),44.390782,Model!F477)</f>
        <v>44.390782000000002</v>
      </c>
      <c r="O471" s="13">
        <f>IF(OR(Model!G477&gt;6,Model!G477&lt;0.02),1.74888827,Model!G477)</f>
        <v>1.7488882699999999</v>
      </c>
      <c r="P471" s="13">
        <f>IF(OR(Model!H477&gt;0.6,Model!H477&lt;0.02),0.3561162,Model!H477)</f>
        <v>0.35611619999999999</v>
      </c>
      <c r="Q471" s="13">
        <f>IF(OR(Model!I477&gt;80,Model!I477&lt;0.02),39.55,Model!I477)</f>
        <v>39.549999999999997</v>
      </c>
      <c r="R471" s="13">
        <f>IF(OR(Model!J477&gt;80,Model!J477&lt;0.02),39.55,Model!J477)</f>
        <v>39.549999999999997</v>
      </c>
      <c r="S471" s="13">
        <f>IF(OR(Model!K477&gt;120,Model!K477&lt;0.02),63.9,Model!K477)</f>
        <v>63.9</v>
      </c>
      <c r="T471" s="13">
        <f>IF(OR(Model!L477&gt;11,Model!L477&lt;0.02),6.4719718,Model!L477)</f>
        <v>6.4719718000000004</v>
      </c>
      <c r="U471" s="13">
        <f t="shared" si="7"/>
        <v>0.94885144831249479</v>
      </c>
      <c r="V471" t="b">
        <f>IF(Model!B477&gt;0,'Calulations '!J471-U471)</f>
        <v>0</v>
      </c>
    </row>
    <row r="472" spans="10:22" x14ac:dyDescent="0.3">
      <c r="J472" s="13">
        <f>IF(OR(Model!B478&gt;7,Model!B478&lt;0.5),3.433,Model!B478)</f>
        <v>3.4329999999999998</v>
      </c>
      <c r="K472" s="13">
        <f>IF(OR(Model!C478&gt;0.4,Model!C478&lt;0.05),0.2550503,Model!C478)</f>
        <v>0.25505030000000001</v>
      </c>
      <c r="L472" s="13">
        <f>IF(OR(Model!D478&gt;5,Model!D478&lt;0.05),2.2251955,Model!D478)</f>
        <v>2.2251954999999999</v>
      </c>
      <c r="M472" s="13">
        <f>IF(OR(Model!E478&gt;3800,Model!E478&lt;0.02),1979.0503,Model!E478)</f>
        <v>1979.0503000000001</v>
      </c>
      <c r="N472" s="13">
        <f>IF(OR(Model!F478&gt;100,Model!F478&lt;0.02),44.390782,Model!F478)</f>
        <v>44.390782000000002</v>
      </c>
      <c r="O472" s="13">
        <f>IF(OR(Model!G478&gt;6,Model!G478&lt;0.02),1.74888827,Model!G478)</f>
        <v>1.7488882699999999</v>
      </c>
      <c r="P472" s="13">
        <f>IF(OR(Model!H478&gt;0.6,Model!H478&lt;0.02),0.3561162,Model!H478)</f>
        <v>0.35611619999999999</v>
      </c>
      <c r="Q472" s="13">
        <f>IF(OR(Model!I478&gt;80,Model!I478&lt;0.02),39.55,Model!I478)</f>
        <v>39.549999999999997</v>
      </c>
      <c r="R472" s="13">
        <f>IF(OR(Model!J478&gt;80,Model!J478&lt;0.02),39.55,Model!J478)</f>
        <v>39.549999999999997</v>
      </c>
      <c r="S472" s="13">
        <f>IF(OR(Model!K478&gt;120,Model!K478&lt;0.02),63.9,Model!K478)</f>
        <v>63.9</v>
      </c>
      <c r="T472" s="13">
        <f>IF(OR(Model!L478&gt;11,Model!L478&lt;0.02),6.4719718,Model!L478)</f>
        <v>6.4719718000000004</v>
      </c>
      <c r="U472" s="13">
        <f t="shared" si="7"/>
        <v>0.94885144831249479</v>
      </c>
      <c r="V472" t="b">
        <f>IF(Model!B478&gt;0,'Calulations '!J472-U472)</f>
        <v>0</v>
      </c>
    </row>
    <row r="473" spans="10:22" x14ac:dyDescent="0.3">
      <c r="J473" s="13">
        <f>IF(OR(Model!B479&gt;7,Model!B479&lt;0.5),3.433,Model!B479)</f>
        <v>3.4329999999999998</v>
      </c>
      <c r="K473" s="13">
        <f>IF(OR(Model!C479&gt;0.4,Model!C479&lt;0.05),0.2550503,Model!C479)</f>
        <v>0.25505030000000001</v>
      </c>
      <c r="L473" s="13">
        <f>IF(OR(Model!D479&gt;5,Model!D479&lt;0.05),2.2251955,Model!D479)</f>
        <v>2.2251954999999999</v>
      </c>
      <c r="M473" s="13">
        <f>IF(OR(Model!E479&gt;3800,Model!E479&lt;0.02),1979.0503,Model!E479)</f>
        <v>1979.0503000000001</v>
      </c>
      <c r="N473" s="13">
        <f>IF(OR(Model!F479&gt;100,Model!F479&lt;0.02),44.390782,Model!F479)</f>
        <v>44.390782000000002</v>
      </c>
      <c r="O473" s="13">
        <f>IF(OR(Model!G479&gt;6,Model!G479&lt;0.02),1.74888827,Model!G479)</f>
        <v>1.7488882699999999</v>
      </c>
      <c r="P473" s="13">
        <f>IF(OR(Model!H479&gt;0.6,Model!H479&lt;0.02),0.3561162,Model!H479)</f>
        <v>0.35611619999999999</v>
      </c>
      <c r="Q473" s="13">
        <f>IF(OR(Model!I479&gt;80,Model!I479&lt;0.02),39.55,Model!I479)</f>
        <v>39.549999999999997</v>
      </c>
      <c r="R473" s="13">
        <f>IF(OR(Model!J479&gt;80,Model!J479&lt;0.02),39.55,Model!J479)</f>
        <v>39.549999999999997</v>
      </c>
      <c r="S473" s="13">
        <f>IF(OR(Model!K479&gt;120,Model!K479&lt;0.02),63.9,Model!K479)</f>
        <v>63.9</v>
      </c>
      <c r="T473" s="13">
        <f>IF(OR(Model!L479&gt;11,Model!L479&lt;0.02),6.4719718,Model!L479)</f>
        <v>6.4719718000000004</v>
      </c>
      <c r="U473" s="13">
        <f t="shared" si="7"/>
        <v>0.94885144831249479</v>
      </c>
      <c r="V473" t="b">
        <f>IF(Model!B479&gt;0,'Calulations '!J473-U473)</f>
        <v>0</v>
      </c>
    </row>
    <row r="474" spans="10:22" x14ac:dyDescent="0.3">
      <c r="J474" s="13">
        <f>IF(OR(Model!B480&gt;7,Model!B480&lt;0.5),3.433,Model!B480)</f>
        <v>3.4329999999999998</v>
      </c>
      <c r="K474" s="13">
        <f>IF(OR(Model!C480&gt;0.4,Model!C480&lt;0.05),0.2550503,Model!C480)</f>
        <v>0.25505030000000001</v>
      </c>
      <c r="L474" s="13">
        <f>IF(OR(Model!D480&gt;5,Model!D480&lt;0.05),2.2251955,Model!D480)</f>
        <v>2.2251954999999999</v>
      </c>
      <c r="M474" s="13">
        <f>IF(OR(Model!E480&gt;3800,Model!E480&lt;0.02),1979.0503,Model!E480)</f>
        <v>1979.0503000000001</v>
      </c>
      <c r="N474" s="13">
        <f>IF(OR(Model!F480&gt;100,Model!F480&lt;0.02),44.390782,Model!F480)</f>
        <v>44.390782000000002</v>
      </c>
      <c r="O474" s="13">
        <f>IF(OR(Model!G480&gt;6,Model!G480&lt;0.02),1.74888827,Model!G480)</f>
        <v>1.7488882699999999</v>
      </c>
      <c r="P474" s="13">
        <f>IF(OR(Model!H480&gt;0.6,Model!H480&lt;0.02),0.3561162,Model!H480)</f>
        <v>0.35611619999999999</v>
      </c>
      <c r="Q474" s="13">
        <f>IF(OR(Model!I480&gt;80,Model!I480&lt;0.02),39.55,Model!I480)</f>
        <v>39.549999999999997</v>
      </c>
      <c r="R474" s="13">
        <f>IF(OR(Model!J480&gt;80,Model!J480&lt;0.02),39.55,Model!J480)</f>
        <v>39.549999999999997</v>
      </c>
      <c r="S474" s="13">
        <f>IF(OR(Model!K480&gt;120,Model!K480&lt;0.02),63.9,Model!K480)</f>
        <v>63.9</v>
      </c>
      <c r="T474" s="13">
        <f>IF(OR(Model!L480&gt;11,Model!L480&lt;0.02),6.4719718,Model!L480)</f>
        <v>6.4719718000000004</v>
      </c>
      <c r="U474" s="13">
        <f t="shared" si="7"/>
        <v>0.94885144831249479</v>
      </c>
      <c r="V474" t="b">
        <f>IF(Model!B480&gt;0,'Calulations '!J474-U474)</f>
        <v>0</v>
      </c>
    </row>
    <row r="475" spans="10:22" x14ac:dyDescent="0.3">
      <c r="J475" s="13">
        <f>IF(OR(Model!B481&gt;7,Model!B481&lt;0.5),3.433,Model!B481)</f>
        <v>3.4329999999999998</v>
      </c>
      <c r="K475" s="13">
        <f>IF(OR(Model!C481&gt;0.4,Model!C481&lt;0.05),0.2550503,Model!C481)</f>
        <v>0.25505030000000001</v>
      </c>
      <c r="L475" s="13">
        <f>IF(OR(Model!D481&gt;5,Model!D481&lt;0.05),2.2251955,Model!D481)</f>
        <v>2.2251954999999999</v>
      </c>
      <c r="M475" s="13">
        <f>IF(OR(Model!E481&gt;3800,Model!E481&lt;0.02),1979.0503,Model!E481)</f>
        <v>1979.0503000000001</v>
      </c>
      <c r="N475" s="13">
        <f>IF(OR(Model!F481&gt;100,Model!F481&lt;0.02),44.390782,Model!F481)</f>
        <v>44.390782000000002</v>
      </c>
      <c r="O475" s="13">
        <f>IF(OR(Model!G481&gt;6,Model!G481&lt;0.02),1.74888827,Model!G481)</f>
        <v>1.7488882699999999</v>
      </c>
      <c r="P475" s="13">
        <f>IF(OR(Model!H481&gt;0.6,Model!H481&lt;0.02),0.3561162,Model!H481)</f>
        <v>0.35611619999999999</v>
      </c>
      <c r="Q475" s="13">
        <f>IF(OR(Model!I481&gt;80,Model!I481&lt;0.02),39.55,Model!I481)</f>
        <v>39.549999999999997</v>
      </c>
      <c r="R475" s="13">
        <f>IF(OR(Model!J481&gt;80,Model!J481&lt;0.02),39.55,Model!J481)</f>
        <v>39.549999999999997</v>
      </c>
      <c r="S475" s="13">
        <f>IF(OR(Model!K481&gt;120,Model!K481&lt;0.02),63.9,Model!K481)</f>
        <v>63.9</v>
      </c>
      <c r="T475" s="13">
        <f>IF(OR(Model!L481&gt;11,Model!L481&lt;0.02),6.4719718,Model!L481)</f>
        <v>6.4719718000000004</v>
      </c>
      <c r="U475" s="13">
        <f t="shared" si="7"/>
        <v>0.94885144831249479</v>
      </c>
      <c r="V475" t="b">
        <f>IF(Model!B481&gt;0,'Calulations '!J475-U475)</f>
        <v>0</v>
      </c>
    </row>
    <row r="476" spans="10:22" x14ac:dyDescent="0.3">
      <c r="J476" s="13">
        <f>IF(OR(Model!B482&gt;7,Model!B482&lt;0.5),3.433,Model!B482)</f>
        <v>3.4329999999999998</v>
      </c>
      <c r="K476" s="13">
        <f>IF(OR(Model!C482&gt;0.4,Model!C482&lt;0.05),0.2550503,Model!C482)</f>
        <v>0.25505030000000001</v>
      </c>
      <c r="L476" s="13">
        <f>IF(OR(Model!D482&gt;5,Model!D482&lt;0.05),2.2251955,Model!D482)</f>
        <v>2.2251954999999999</v>
      </c>
      <c r="M476" s="13">
        <f>IF(OR(Model!E482&gt;3800,Model!E482&lt;0.02),1979.0503,Model!E482)</f>
        <v>1979.0503000000001</v>
      </c>
      <c r="N476" s="13">
        <f>IF(OR(Model!F482&gt;100,Model!F482&lt;0.02),44.390782,Model!F482)</f>
        <v>44.390782000000002</v>
      </c>
      <c r="O476" s="13">
        <f>IF(OR(Model!G482&gt;6,Model!G482&lt;0.02),1.74888827,Model!G482)</f>
        <v>1.7488882699999999</v>
      </c>
      <c r="P476" s="13">
        <f>IF(OR(Model!H482&gt;0.6,Model!H482&lt;0.02),0.3561162,Model!H482)</f>
        <v>0.35611619999999999</v>
      </c>
      <c r="Q476" s="13">
        <f>IF(OR(Model!I482&gt;80,Model!I482&lt;0.02),39.55,Model!I482)</f>
        <v>39.549999999999997</v>
      </c>
      <c r="R476" s="13">
        <f>IF(OR(Model!J482&gt;80,Model!J482&lt;0.02),39.55,Model!J482)</f>
        <v>39.549999999999997</v>
      </c>
      <c r="S476" s="13">
        <f>IF(OR(Model!K482&gt;120,Model!K482&lt;0.02),63.9,Model!K482)</f>
        <v>63.9</v>
      </c>
      <c r="T476" s="13">
        <f>IF(OR(Model!L482&gt;11,Model!L482&lt;0.02),6.4719718,Model!L482)</f>
        <v>6.4719718000000004</v>
      </c>
      <c r="U476" s="13">
        <f t="shared" si="7"/>
        <v>0.94885144831249479</v>
      </c>
      <c r="V476" t="b">
        <f>IF(Model!B482&gt;0,'Calulations '!J476-U476)</f>
        <v>0</v>
      </c>
    </row>
    <row r="477" spans="10:22" x14ac:dyDescent="0.3">
      <c r="J477" s="13">
        <f>IF(OR(Model!B483&gt;7,Model!B483&lt;0.5),3.433,Model!B483)</f>
        <v>3.4329999999999998</v>
      </c>
      <c r="K477" s="13">
        <f>IF(OR(Model!C483&gt;0.4,Model!C483&lt;0.05),0.2550503,Model!C483)</f>
        <v>0.25505030000000001</v>
      </c>
      <c r="L477" s="13">
        <f>IF(OR(Model!D483&gt;5,Model!D483&lt;0.05),2.2251955,Model!D483)</f>
        <v>2.2251954999999999</v>
      </c>
      <c r="M477" s="13">
        <f>IF(OR(Model!E483&gt;3800,Model!E483&lt;0.02),1979.0503,Model!E483)</f>
        <v>1979.0503000000001</v>
      </c>
      <c r="N477" s="13">
        <f>IF(OR(Model!F483&gt;100,Model!F483&lt;0.02),44.390782,Model!F483)</f>
        <v>44.390782000000002</v>
      </c>
      <c r="O477" s="13">
        <f>IF(OR(Model!G483&gt;6,Model!G483&lt;0.02),1.74888827,Model!G483)</f>
        <v>1.7488882699999999</v>
      </c>
      <c r="P477" s="13">
        <f>IF(OR(Model!H483&gt;0.6,Model!H483&lt;0.02),0.3561162,Model!H483)</f>
        <v>0.35611619999999999</v>
      </c>
      <c r="Q477" s="13">
        <f>IF(OR(Model!I483&gt;80,Model!I483&lt;0.02),39.55,Model!I483)</f>
        <v>39.549999999999997</v>
      </c>
      <c r="R477" s="13">
        <f>IF(OR(Model!J483&gt;80,Model!J483&lt;0.02),39.55,Model!J483)</f>
        <v>39.549999999999997</v>
      </c>
      <c r="S477" s="13">
        <f>IF(OR(Model!K483&gt;120,Model!K483&lt;0.02),63.9,Model!K483)</f>
        <v>63.9</v>
      </c>
      <c r="T477" s="13">
        <f>IF(OR(Model!L483&gt;11,Model!L483&lt;0.02),6.4719718,Model!L483)</f>
        <v>6.4719718000000004</v>
      </c>
      <c r="U477" s="13">
        <f t="shared" si="7"/>
        <v>0.94885144831249479</v>
      </c>
      <c r="V477" t="b">
        <f>IF(Model!B483&gt;0,'Calulations '!J477-U477)</f>
        <v>0</v>
      </c>
    </row>
    <row r="478" spans="10:22" x14ac:dyDescent="0.3">
      <c r="J478" s="13">
        <f>IF(OR(Model!B484&gt;7,Model!B484&lt;0.5),3.433,Model!B484)</f>
        <v>3.4329999999999998</v>
      </c>
      <c r="K478" s="13">
        <f>IF(OR(Model!C484&gt;0.4,Model!C484&lt;0.05),0.2550503,Model!C484)</f>
        <v>0.25505030000000001</v>
      </c>
      <c r="L478" s="13">
        <f>IF(OR(Model!D484&gt;5,Model!D484&lt;0.05),2.2251955,Model!D484)</f>
        <v>2.2251954999999999</v>
      </c>
      <c r="M478" s="13">
        <f>IF(OR(Model!E484&gt;3800,Model!E484&lt;0.02),1979.0503,Model!E484)</f>
        <v>1979.0503000000001</v>
      </c>
      <c r="N478" s="13">
        <f>IF(OR(Model!F484&gt;100,Model!F484&lt;0.02),44.390782,Model!F484)</f>
        <v>44.390782000000002</v>
      </c>
      <c r="O478" s="13">
        <f>IF(OR(Model!G484&gt;6,Model!G484&lt;0.02),1.74888827,Model!G484)</f>
        <v>1.7488882699999999</v>
      </c>
      <c r="P478" s="13">
        <f>IF(OR(Model!H484&gt;0.6,Model!H484&lt;0.02),0.3561162,Model!H484)</f>
        <v>0.35611619999999999</v>
      </c>
      <c r="Q478" s="13">
        <f>IF(OR(Model!I484&gt;80,Model!I484&lt;0.02),39.55,Model!I484)</f>
        <v>39.549999999999997</v>
      </c>
      <c r="R478" s="13">
        <f>IF(OR(Model!J484&gt;80,Model!J484&lt;0.02),39.55,Model!J484)</f>
        <v>39.549999999999997</v>
      </c>
      <c r="S478" s="13">
        <f>IF(OR(Model!K484&gt;120,Model!K484&lt;0.02),63.9,Model!K484)</f>
        <v>63.9</v>
      </c>
      <c r="T478" s="13">
        <f>IF(OR(Model!L484&gt;11,Model!L484&lt;0.02),6.4719718,Model!L484)</f>
        <v>6.4719718000000004</v>
      </c>
      <c r="U478" s="13">
        <f t="shared" si="7"/>
        <v>0.94885144831249479</v>
      </c>
      <c r="V478" t="b">
        <f>IF(Model!B484&gt;0,'Calulations '!J478-U478)</f>
        <v>0</v>
      </c>
    </row>
    <row r="479" spans="10:22" x14ac:dyDescent="0.3">
      <c r="J479" s="13">
        <f>IF(OR(Model!B485&gt;7,Model!B485&lt;0.5),3.433,Model!B485)</f>
        <v>3.4329999999999998</v>
      </c>
      <c r="K479" s="13">
        <f>IF(OR(Model!C485&gt;0.4,Model!C485&lt;0.05),0.2550503,Model!C485)</f>
        <v>0.25505030000000001</v>
      </c>
      <c r="L479" s="13">
        <f>IF(OR(Model!D485&gt;5,Model!D485&lt;0.05),2.2251955,Model!D485)</f>
        <v>2.2251954999999999</v>
      </c>
      <c r="M479" s="13">
        <f>IF(OR(Model!E485&gt;3800,Model!E485&lt;0.02),1979.0503,Model!E485)</f>
        <v>1979.0503000000001</v>
      </c>
      <c r="N479" s="13">
        <f>IF(OR(Model!F485&gt;100,Model!F485&lt;0.02),44.390782,Model!F485)</f>
        <v>44.390782000000002</v>
      </c>
      <c r="O479" s="13">
        <f>IF(OR(Model!G485&gt;6,Model!G485&lt;0.02),1.74888827,Model!G485)</f>
        <v>1.7488882699999999</v>
      </c>
      <c r="P479" s="13">
        <f>IF(OR(Model!H485&gt;0.6,Model!H485&lt;0.02),0.3561162,Model!H485)</f>
        <v>0.35611619999999999</v>
      </c>
      <c r="Q479" s="13">
        <f>IF(OR(Model!I485&gt;80,Model!I485&lt;0.02),39.55,Model!I485)</f>
        <v>39.549999999999997</v>
      </c>
      <c r="R479" s="13">
        <f>IF(OR(Model!J485&gt;80,Model!J485&lt;0.02),39.55,Model!J485)</f>
        <v>39.549999999999997</v>
      </c>
      <c r="S479" s="13">
        <f>IF(OR(Model!K485&gt;120,Model!K485&lt;0.02),63.9,Model!K485)</f>
        <v>63.9</v>
      </c>
      <c r="T479" s="13">
        <f>IF(OR(Model!L485&gt;11,Model!L485&lt;0.02),6.4719718,Model!L485)</f>
        <v>6.4719718000000004</v>
      </c>
      <c r="U479" s="13">
        <f t="shared" si="7"/>
        <v>0.94885144831249479</v>
      </c>
      <c r="V479" t="b">
        <f>IF(Model!B485&gt;0,'Calulations '!J479-U479)</f>
        <v>0</v>
      </c>
    </row>
    <row r="480" spans="10:22" x14ac:dyDescent="0.3">
      <c r="J480" s="13">
        <f>IF(OR(Model!B486&gt;7,Model!B486&lt;0.5),3.433,Model!B486)</f>
        <v>3.4329999999999998</v>
      </c>
      <c r="K480" s="13">
        <f>IF(OR(Model!C486&gt;0.4,Model!C486&lt;0.05),0.2550503,Model!C486)</f>
        <v>0.25505030000000001</v>
      </c>
      <c r="L480" s="13">
        <f>IF(OR(Model!D486&gt;5,Model!D486&lt;0.05),2.2251955,Model!D486)</f>
        <v>2.2251954999999999</v>
      </c>
      <c r="M480" s="13">
        <f>IF(OR(Model!E486&gt;3800,Model!E486&lt;0.02),1979.0503,Model!E486)</f>
        <v>1979.0503000000001</v>
      </c>
      <c r="N480" s="13">
        <f>IF(OR(Model!F486&gt;100,Model!F486&lt;0.02),44.390782,Model!F486)</f>
        <v>44.390782000000002</v>
      </c>
      <c r="O480" s="13">
        <f>IF(OR(Model!G486&gt;6,Model!G486&lt;0.02),1.74888827,Model!G486)</f>
        <v>1.7488882699999999</v>
      </c>
      <c r="P480" s="13">
        <f>IF(OR(Model!H486&gt;0.6,Model!H486&lt;0.02),0.3561162,Model!H486)</f>
        <v>0.35611619999999999</v>
      </c>
      <c r="Q480" s="13">
        <f>IF(OR(Model!I486&gt;80,Model!I486&lt;0.02),39.55,Model!I486)</f>
        <v>39.549999999999997</v>
      </c>
      <c r="R480" s="13">
        <f>IF(OR(Model!J486&gt;80,Model!J486&lt;0.02),39.55,Model!J486)</f>
        <v>39.549999999999997</v>
      </c>
      <c r="S480" s="13">
        <f>IF(OR(Model!K486&gt;120,Model!K486&lt;0.02),63.9,Model!K486)</f>
        <v>63.9</v>
      </c>
      <c r="T480" s="13">
        <f>IF(OR(Model!L486&gt;11,Model!L486&lt;0.02),6.4719718,Model!L486)</f>
        <v>6.4719718000000004</v>
      </c>
      <c r="U480" s="13">
        <f t="shared" si="7"/>
        <v>0.94885144831249479</v>
      </c>
      <c r="V480" t="b">
        <f>IF(Model!B486&gt;0,'Calulations '!J480-U480)</f>
        <v>0</v>
      </c>
    </row>
    <row r="481" spans="10:22" x14ac:dyDescent="0.3">
      <c r="J481" s="13">
        <f>IF(OR(Model!B487&gt;7,Model!B487&lt;0.5),3.433,Model!B487)</f>
        <v>3.4329999999999998</v>
      </c>
      <c r="K481" s="13">
        <f>IF(OR(Model!C487&gt;0.4,Model!C487&lt;0.05),0.2550503,Model!C487)</f>
        <v>0.25505030000000001</v>
      </c>
      <c r="L481" s="13">
        <f>IF(OR(Model!D487&gt;5,Model!D487&lt;0.05),2.2251955,Model!D487)</f>
        <v>2.2251954999999999</v>
      </c>
      <c r="M481" s="13">
        <f>IF(OR(Model!E487&gt;3800,Model!E487&lt;0.02),1979.0503,Model!E487)</f>
        <v>1979.0503000000001</v>
      </c>
      <c r="N481" s="13">
        <f>IF(OR(Model!F487&gt;100,Model!F487&lt;0.02),44.390782,Model!F487)</f>
        <v>44.390782000000002</v>
      </c>
      <c r="O481" s="13">
        <f>IF(OR(Model!G487&gt;6,Model!G487&lt;0.02),1.74888827,Model!G487)</f>
        <v>1.7488882699999999</v>
      </c>
      <c r="P481" s="13">
        <f>IF(OR(Model!H487&gt;0.6,Model!H487&lt;0.02),0.3561162,Model!H487)</f>
        <v>0.35611619999999999</v>
      </c>
      <c r="Q481" s="13">
        <f>IF(OR(Model!I487&gt;80,Model!I487&lt;0.02),39.55,Model!I487)</f>
        <v>39.549999999999997</v>
      </c>
      <c r="R481" s="13">
        <f>IF(OR(Model!J487&gt;80,Model!J487&lt;0.02),39.55,Model!J487)</f>
        <v>39.549999999999997</v>
      </c>
      <c r="S481" s="13">
        <f>IF(OR(Model!K487&gt;120,Model!K487&lt;0.02),63.9,Model!K487)</f>
        <v>63.9</v>
      </c>
      <c r="T481" s="13">
        <f>IF(OR(Model!L487&gt;11,Model!L487&lt;0.02),6.4719718,Model!L487)</f>
        <v>6.4719718000000004</v>
      </c>
      <c r="U481" s="13">
        <f t="shared" si="7"/>
        <v>0.94885144831249479</v>
      </c>
      <c r="V481" t="b">
        <f>IF(Model!B487&gt;0,'Calulations '!J481-U481)</f>
        <v>0</v>
      </c>
    </row>
    <row r="482" spans="10:22" x14ac:dyDescent="0.3">
      <c r="J482" s="13">
        <f>IF(OR(Model!B488&gt;7,Model!B488&lt;0.5),3.433,Model!B488)</f>
        <v>3.4329999999999998</v>
      </c>
      <c r="K482" s="13">
        <f>IF(OR(Model!C488&gt;0.4,Model!C488&lt;0.05),0.2550503,Model!C488)</f>
        <v>0.25505030000000001</v>
      </c>
      <c r="L482" s="13">
        <f>IF(OR(Model!D488&gt;5,Model!D488&lt;0.05),2.2251955,Model!D488)</f>
        <v>2.2251954999999999</v>
      </c>
      <c r="M482" s="13">
        <f>IF(OR(Model!E488&gt;3800,Model!E488&lt;0.02),1979.0503,Model!E488)</f>
        <v>1979.0503000000001</v>
      </c>
      <c r="N482" s="13">
        <f>IF(OR(Model!F488&gt;100,Model!F488&lt;0.02),44.390782,Model!F488)</f>
        <v>44.390782000000002</v>
      </c>
      <c r="O482" s="13">
        <f>IF(OR(Model!G488&gt;6,Model!G488&lt;0.02),1.74888827,Model!G488)</f>
        <v>1.7488882699999999</v>
      </c>
      <c r="P482" s="13">
        <f>IF(OR(Model!H488&gt;0.6,Model!H488&lt;0.02),0.3561162,Model!H488)</f>
        <v>0.35611619999999999</v>
      </c>
      <c r="Q482" s="13">
        <f>IF(OR(Model!I488&gt;80,Model!I488&lt;0.02),39.55,Model!I488)</f>
        <v>39.549999999999997</v>
      </c>
      <c r="R482" s="13">
        <f>IF(OR(Model!J488&gt;80,Model!J488&lt;0.02),39.55,Model!J488)</f>
        <v>39.549999999999997</v>
      </c>
      <c r="S482" s="13">
        <f>IF(OR(Model!K488&gt;120,Model!K488&lt;0.02),63.9,Model!K488)</f>
        <v>63.9</v>
      </c>
      <c r="T482" s="13">
        <f>IF(OR(Model!L488&gt;11,Model!L488&lt;0.02),6.4719718,Model!L488)</f>
        <v>6.4719718000000004</v>
      </c>
      <c r="U482" s="13">
        <f t="shared" si="7"/>
        <v>0.94885144831249479</v>
      </c>
      <c r="V482" t="b">
        <f>IF(Model!B488&gt;0,'Calulations '!J482-U482)</f>
        <v>0</v>
      </c>
    </row>
    <row r="483" spans="10:22" x14ac:dyDescent="0.3">
      <c r="J483" s="13">
        <f>IF(OR(Model!B489&gt;7,Model!B489&lt;0.5),3.433,Model!B489)</f>
        <v>3.4329999999999998</v>
      </c>
      <c r="K483" s="13">
        <f>IF(OR(Model!C489&gt;0.4,Model!C489&lt;0.05),0.2550503,Model!C489)</f>
        <v>0.25505030000000001</v>
      </c>
      <c r="L483" s="13">
        <f>IF(OR(Model!D489&gt;5,Model!D489&lt;0.05),2.2251955,Model!D489)</f>
        <v>2.2251954999999999</v>
      </c>
      <c r="M483" s="13">
        <f>IF(OR(Model!E489&gt;3800,Model!E489&lt;0.02),1979.0503,Model!E489)</f>
        <v>1979.0503000000001</v>
      </c>
      <c r="N483" s="13">
        <f>IF(OR(Model!F489&gt;100,Model!F489&lt;0.02),44.390782,Model!F489)</f>
        <v>44.390782000000002</v>
      </c>
      <c r="O483" s="13">
        <f>IF(OR(Model!G489&gt;6,Model!G489&lt;0.02),1.74888827,Model!G489)</f>
        <v>1.7488882699999999</v>
      </c>
      <c r="P483" s="13">
        <f>IF(OR(Model!H489&gt;0.6,Model!H489&lt;0.02),0.3561162,Model!H489)</f>
        <v>0.35611619999999999</v>
      </c>
      <c r="Q483" s="13">
        <f>IF(OR(Model!I489&gt;80,Model!I489&lt;0.02),39.55,Model!I489)</f>
        <v>39.549999999999997</v>
      </c>
      <c r="R483" s="13">
        <f>IF(OR(Model!J489&gt;80,Model!J489&lt;0.02),39.55,Model!J489)</f>
        <v>39.549999999999997</v>
      </c>
      <c r="S483" s="13">
        <f>IF(OR(Model!K489&gt;120,Model!K489&lt;0.02),63.9,Model!K489)</f>
        <v>63.9</v>
      </c>
      <c r="T483" s="13">
        <f>IF(OR(Model!L489&gt;11,Model!L489&lt;0.02),6.4719718,Model!L489)</f>
        <v>6.4719718000000004</v>
      </c>
      <c r="U483" s="13">
        <f t="shared" si="7"/>
        <v>0.94885144831249479</v>
      </c>
      <c r="V483" t="b">
        <f>IF(Model!B489&gt;0,'Calulations '!J483-U483)</f>
        <v>0</v>
      </c>
    </row>
    <row r="484" spans="10:22" x14ac:dyDescent="0.3">
      <c r="J484" s="13">
        <f>IF(OR(Model!B490&gt;7,Model!B490&lt;0.5),3.433,Model!B490)</f>
        <v>3.4329999999999998</v>
      </c>
      <c r="K484" s="13">
        <f>IF(OR(Model!C490&gt;0.4,Model!C490&lt;0.05),0.2550503,Model!C490)</f>
        <v>0.25505030000000001</v>
      </c>
      <c r="L484" s="13">
        <f>IF(OR(Model!D490&gt;5,Model!D490&lt;0.05),2.2251955,Model!D490)</f>
        <v>2.2251954999999999</v>
      </c>
      <c r="M484" s="13">
        <f>IF(OR(Model!E490&gt;3800,Model!E490&lt;0.02),1979.0503,Model!E490)</f>
        <v>1979.0503000000001</v>
      </c>
      <c r="N484" s="13">
        <f>IF(OR(Model!F490&gt;100,Model!F490&lt;0.02),44.390782,Model!F490)</f>
        <v>44.390782000000002</v>
      </c>
      <c r="O484" s="13">
        <f>IF(OR(Model!G490&gt;6,Model!G490&lt;0.02),1.74888827,Model!G490)</f>
        <v>1.7488882699999999</v>
      </c>
      <c r="P484" s="13">
        <f>IF(OR(Model!H490&gt;0.6,Model!H490&lt;0.02),0.3561162,Model!H490)</f>
        <v>0.35611619999999999</v>
      </c>
      <c r="Q484" s="13">
        <f>IF(OR(Model!I490&gt;80,Model!I490&lt;0.02),39.55,Model!I490)</f>
        <v>39.549999999999997</v>
      </c>
      <c r="R484" s="13">
        <f>IF(OR(Model!J490&gt;80,Model!J490&lt;0.02),39.55,Model!J490)</f>
        <v>39.549999999999997</v>
      </c>
      <c r="S484" s="13">
        <f>IF(OR(Model!K490&gt;120,Model!K490&lt;0.02),63.9,Model!K490)</f>
        <v>63.9</v>
      </c>
      <c r="T484" s="13">
        <f>IF(OR(Model!L490&gt;11,Model!L490&lt;0.02),6.4719718,Model!L490)</f>
        <v>6.4719718000000004</v>
      </c>
      <c r="U484" s="13">
        <f t="shared" si="7"/>
        <v>0.94885144831249479</v>
      </c>
      <c r="V484" t="b">
        <f>IF(Model!B490&gt;0,'Calulations '!J484-U484)</f>
        <v>0</v>
      </c>
    </row>
    <row r="485" spans="10:22" x14ac:dyDescent="0.3">
      <c r="J485" s="13">
        <f>IF(OR(Model!B491&gt;7,Model!B491&lt;0.5),3.433,Model!B491)</f>
        <v>3.4329999999999998</v>
      </c>
      <c r="K485" s="13">
        <f>IF(OR(Model!C491&gt;0.4,Model!C491&lt;0.05),0.2550503,Model!C491)</f>
        <v>0.25505030000000001</v>
      </c>
      <c r="L485" s="13">
        <f>IF(OR(Model!D491&gt;5,Model!D491&lt;0.05),2.2251955,Model!D491)</f>
        <v>2.2251954999999999</v>
      </c>
      <c r="M485" s="13">
        <f>IF(OR(Model!E491&gt;3800,Model!E491&lt;0.02),1979.0503,Model!E491)</f>
        <v>1979.0503000000001</v>
      </c>
      <c r="N485" s="13">
        <f>IF(OR(Model!F491&gt;100,Model!F491&lt;0.02),44.390782,Model!F491)</f>
        <v>44.390782000000002</v>
      </c>
      <c r="O485" s="13">
        <f>IF(OR(Model!G491&gt;6,Model!G491&lt;0.02),1.74888827,Model!G491)</f>
        <v>1.7488882699999999</v>
      </c>
      <c r="P485" s="13">
        <f>IF(OR(Model!H491&gt;0.6,Model!H491&lt;0.02),0.3561162,Model!H491)</f>
        <v>0.35611619999999999</v>
      </c>
      <c r="Q485" s="13">
        <f>IF(OR(Model!I491&gt;80,Model!I491&lt;0.02),39.55,Model!I491)</f>
        <v>39.549999999999997</v>
      </c>
      <c r="R485" s="13">
        <f>IF(OR(Model!J491&gt;80,Model!J491&lt;0.02),39.55,Model!J491)</f>
        <v>39.549999999999997</v>
      </c>
      <c r="S485" s="13">
        <f>IF(OR(Model!K491&gt;120,Model!K491&lt;0.02),63.9,Model!K491)</f>
        <v>63.9</v>
      </c>
      <c r="T485" s="13">
        <f>IF(OR(Model!L491&gt;11,Model!L491&lt;0.02),6.4719718,Model!L491)</f>
        <v>6.4719718000000004</v>
      </c>
      <c r="U485" s="13">
        <f t="shared" si="7"/>
        <v>0.94885144831249479</v>
      </c>
      <c r="V485" t="b">
        <f>IF(Model!B491&gt;0,'Calulations '!J485-U485)</f>
        <v>0</v>
      </c>
    </row>
    <row r="486" spans="10:22" x14ac:dyDescent="0.3">
      <c r="J486" s="13">
        <f>IF(OR(Model!B492&gt;7,Model!B492&lt;0.5),3.433,Model!B492)</f>
        <v>3.4329999999999998</v>
      </c>
      <c r="K486" s="13">
        <f>IF(OR(Model!C492&gt;0.4,Model!C492&lt;0.05),0.2550503,Model!C492)</f>
        <v>0.25505030000000001</v>
      </c>
      <c r="L486" s="13">
        <f>IF(OR(Model!D492&gt;5,Model!D492&lt;0.05),2.2251955,Model!D492)</f>
        <v>2.2251954999999999</v>
      </c>
      <c r="M486" s="13">
        <f>IF(OR(Model!E492&gt;3800,Model!E492&lt;0.02),1979.0503,Model!E492)</f>
        <v>1979.0503000000001</v>
      </c>
      <c r="N486" s="13">
        <f>IF(OR(Model!F492&gt;100,Model!F492&lt;0.02),44.390782,Model!F492)</f>
        <v>44.390782000000002</v>
      </c>
      <c r="O486" s="13">
        <f>IF(OR(Model!G492&gt;6,Model!G492&lt;0.02),1.74888827,Model!G492)</f>
        <v>1.7488882699999999</v>
      </c>
      <c r="P486" s="13">
        <f>IF(OR(Model!H492&gt;0.6,Model!H492&lt;0.02),0.3561162,Model!H492)</f>
        <v>0.35611619999999999</v>
      </c>
      <c r="Q486" s="13">
        <f>IF(OR(Model!I492&gt;80,Model!I492&lt;0.02),39.55,Model!I492)</f>
        <v>39.549999999999997</v>
      </c>
      <c r="R486" s="13">
        <f>IF(OR(Model!J492&gt;80,Model!J492&lt;0.02),39.55,Model!J492)</f>
        <v>39.549999999999997</v>
      </c>
      <c r="S486" s="13">
        <f>IF(OR(Model!K492&gt;120,Model!K492&lt;0.02),63.9,Model!K492)</f>
        <v>63.9</v>
      </c>
      <c r="T486" s="13">
        <f>IF(OR(Model!L492&gt;11,Model!L492&lt;0.02),6.4719718,Model!L492)</f>
        <v>6.4719718000000004</v>
      </c>
      <c r="U486" s="13">
        <f t="shared" si="7"/>
        <v>0.94885144831249479</v>
      </c>
      <c r="V486" t="b">
        <f>IF(Model!B492&gt;0,'Calulations '!J486-U486)</f>
        <v>0</v>
      </c>
    </row>
    <row r="487" spans="10:22" x14ac:dyDescent="0.3">
      <c r="J487" s="13">
        <f>IF(OR(Model!B493&gt;7,Model!B493&lt;0.5),3.433,Model!B493)</f>
        <v>3.4329999999999998</v>
      </c>
      <c r="K487" s="13">
        <f>IF(OR(Model!C493&gt;0.4,Model!C493&lt;0.05),0.2550503,Model!C493)</f>
        <v>0.25505030000000001</v>
      </c>
      <c r="L487" s="13">
        <f>IF(OR(Model!D493&gt;5,Model!D493&lt;0.05),2.2251955,Model!D493)</f>
        <v>2.2251954999999999</v>
      </c>
      <c r="M487" s="13">
        <f>IF(OR(Model!E493&gt;3800,Model!E493&lt;0.02),1979.0503,Model!E493)</f>
        <v>1979.0503000000001</v>
      </c>
      <c r="N487" s="13">
        <f>IF(OR(Model!F493&gt;100,Model!F493&lt;0.02),44.390782,Model!F493)</f>
        <v>44.390782000000002</v>
      </c>
      <c r="O487" s="13">
        <f>IF(OR(Model!G493&gt;6,Model!G493&lt;0.02),1.74888827,Model!G493)</f>
        <v>1.7488882699999999</v>
      </c>
      <c r="P487" s="13">
        <f>IF(OR(Model!H493&gt;0.6,Model!H493&lt;0.02),0.3561162,Model!H493)</f>
        <v>0.35611619999999999</v>
      </c>
      <c r="Q487" s="13">
        <f>IF(OR(Model!I493&gt;80,Model!I493&lt;0.02),39.55,Model!I493)</f>
        <v>39.549999999999997</v>
      </c>
      <c r="R487" s="13">
        <f>IF(OR(Model!J493&gt;80,Model!J493&lt;0.02),39.55,Model!J493)</f>
        <v>39.549999999999997</v>
      </c>
      <c r="S487" s="13">
        <f>IF(OR(Model!K493&gt;120,Model!K493&lt;0.02),63.9,Model!K493)</f>
        <v>63.9</v>
      </c>
      <c r="T487" s="13">
        <f>IF(OR(Model!L493&gt;11,Model!L493&lt;0.02),6.4719718,Model!L493)</f>
        <v>6.4719718000000004</v>
      </c>
      <c r="U487" s="13">
        <f t="shared" si="7"/>
        <v>0.94885144831249479</v>
      </c>
      <c r="V487" t="b">
        <f>IF(Model!B493&gt;0,'Calulations '!J487-U487)</f>
        <v>0</v>
      </c>
    </row>
    <row r="488" spans="10:22" x14ac:dyDescent="0.3">
      <c r="J488" s="13">
        <f>IF(OR(Model!B494&gt;7,Model!B494&lt;0.5),3.433,Model!B494)</f>
        <v>3.4329999999999998</v>
      </c>
      <c r="K488" s="13">
        <f>IF(OR(Model!C494&gt;0.4,Model!C494&lt;0.05),0.2550503,Model!C494)</f>
        <v>0.25505030000000001</v>
      </c>
      <c r="L488" s="13">
        <f>IF(OR(Model!D494&gt;5,Model!D494&lt;0.05),2.2251955,Model!D494)</f>
        <v>2.2251954999999999</v>
      </c>
      <c r="M488" s="13">
        <f>IF(OR(Model!E494&gt;3800,Model!E494&lt;0.02),1979.0503,Model!E494)</f>
        <v>1979.0503000000001</v>
      </c>
      <c r="N488" s="13">
        <f>IF(OR(Model!F494&gt;100,Model!F494&lt;0.02),44.390782,Model!F494)</f>
        <v>44.390782000000002</v>
      </c>
      <c r="O488" s="13">
        <f>IF(OR(Model!G494&gt;6,Model!G494&lt;0.02),1.74888827,Model!G494)</f>
        <v>1.7488882699999999</v>
      </c>
      <c r="P488" s="13">
        <f>IF(OR(Model!H494&gt;0.6,Model!H494&lt;0.02),0.3561162,Model!H494)</f>
        <v>0.35611619999999999</v>
      </c>
      <c r="Q488" s="13">
        <f>IF(OR(Model!I494&gt;80,Model!I494&lt;0.02),39.55,Model!I494)</f>
        <v>39.549999999999997</v>
      </c>
      <c r="R488" s="13">
        <f>IF(OR(Model!J494&gt;80,Model!J494&lt;0.02),39.55,Model!J494)</f>
        <v>39.549999999999997</v>
      </c>
      <c r="S488" s="13">
        <f>IF(OR(Model!K494&gt;120,Model!K494&lt;0.02),63.9,Model!K494)</f>
        <v>63.9</v>
      </c>
      <c r="T488" s="13">
        <f>IF(OR(Model!L494&gt;11,Model!L494&lt;0.02),6.4719718,Model!L494)</f>
        <v>6.4719718000000004</v>
      </c>
      <c r="U488" s="13">
        <f t="shared" si="7"/>
        <v>0.94885144831249479</v>
      </c>
      <c r="V488" t="b">
        <f>IF(Model!B494&gt;0,'Calulations '!J488-U488)</f>
        <v>0</v>
      </c>
    </row>
    <row r="489" spans="10:22" x14ac:dyDescent="0.3">
      <c r="J489" s="13">
        <f>IF(OR(Model!B495&gt;7,Model!B495&lt;0.5),3.433,Model!B495)</f>
        <v>3.4329999999999998</v>
      </c>
      <c r="K489" s="13">
        <f>IF(OR(Model!C495&gt;0.4,Model!C495&lt;0.05),0.2550503,Model!C495)</f>
        <v>0.25505030000000001</v>
      </c>
      <c r="L489" s="13">
        <f>IF(OR(Model!D495&gt;5,Model!D495&lt;0.05),2.2251955,Model!D495)</f>
        <v>2.2251954999999999</v>
      </c>
      <c r="M489" s="13">
        <f>IF(OR(Model!E495&gt;3800,Model!E495&lt;0.02),1979.0503,Model!E495)</f>
        <v>1979.0503000000001</v>
      </c>
      <c r="N489" s="13">
        <f>IF(OR(Model!F495&gt;100,Model!F495&lt;0.02),44.390782,Model!F495)</f>
        <v>44.390782000000002</v>
      </c>
      <c r="O489" s="13">
        <f>IF(OR(Model!G495&gt;6,Model!G495&lt;0.02),1.74888827,Model!G495)</f>
        <v>1.7488882699999999</v>
      </c>
      <c r="P489" s="13">
        <f>IF(OR(Model!H495&gt;0.6,Model!H495&lt;0.02),0.3561162,Model!H495)</f>
        <v>0.35611619999999999</v>
      </c>
      <c r="Q489" s="13">
        <f>IF(OR(Model!I495&gt;80,Model!I495&lt;0.02),39.55,Model!I495)</f>
        <v>39.549999999999997</v>
      </c>
      <c r="R489" s="13">
        <f>IF(OR(Model!J495&gt;80,Model!J495&lt;0.02),39.55,Model!J495)</f>
        <v>39.549999999999997</v>
      </c>
      <c r="S489" s="13">
        <f>IF(OR(Model!K495&gt;120,Model!K495&lt;0.02),63.9,Model!K495)</f>
        <v>63.9</v>
      </c>
      <c r="T489" s="13">
        <f>IF(OR(Model!L495&gt;11,Model!L495&lt;0.02),6.4719718,Model!L495)</f>
        <v>6.4719718000000004</v>
      </c>
      <c r="U489" s="13">
        <f t="shared" si="7"/>
        <v>0.94885144831249479</v>
      </c>
      <c r="V489" t="b">
        <f>IF(Model!B495&gt;0,'Calulations '!J489-U489)</f>
        <v>0</v>
      </c>
    </row>
    <row r="490" spans="10:22" x14ac:dyDescent="0.3">
      <c r="J490" s="13">
        <f>IF(OR(Model!B496&gt;7,Model!B496&lt;0.5),3.433,Model!B496)</f>
        <v>3.4329999999999998</v>
      </c>
      <c r="K490" s="13">
        <f>IF(OR(Model!C496&gt;0.4,Model!C496&lt;0.05),0.2550503,Model!C496)</f>
        <v>0.25505030000000001</v>
      </c>
      <c r="L490" s="13">
        <f>IF(OR(Model!D496&gt;5,Model!D496&lt;0.05),2.2251955,Model!D496)</f>
        <v>2.2251954999999999</v>
      </c>
      <c r="M490" s="13">
        <f>IF(OR(Model!E496&gt;3800,Model!E496&lt;0.02),1979.0503,Model!E496)</f>
        <v>1979.0503000000001</v>
      </c>
      <c r="N490" s="13">
        <f>IF(OR(Model!F496&gt;100,Model!F496&lt;0.02),44.390782,Model!F496)</f>
        <v>44.390782000000002</v>
      </c>
      <c r="O490" s="13">
        <f>IF(OR(Model!G496&gt;6,Model!G496&lt;0.02),1.74888827,Model!G496)</f>
        <v>1.7488882699999999</v>
      </c>
      <c r="P490" s="13">
        <f>IF(OR(Model!H496&gt;0.6,Model!H496&lt;0.02),0.3561162,Model!H496)</f>
        <v>0.35611619999999999</v>
      </c>
      <c r="Q490" s="13">
        <f>IF(OR(Model!I496&gt;80,Model!I496&lt;0.02),39.55,Model!I496)</f>
        <v>39.549999999999997</v>
      </c>
      <c r="R490" s="13">
        <f>IF(OR(Model!J496&gt;80,Model!J496&lt;0.02),39.55,Model!J496)</f>
        <v>39.549999999999997</v>
      </c>
      <c r="S490" s="13">
        <f>IF(OR(Model!K496&gt;120,Model!K496&lt;0.02),63.9,Model!K496)</f>
        <v>63.9</v>
      </c>
      <c r="T490" s="13">
        <f>IF(OR(Model!L496&gt;11,Model!L496&lt;0.02),6.4719718,Model!L496)</f>
        <v>6.4719718000000004</v>
      </c>
      <c r="U490" s="13">
        <f t="shared" si="7"/>
        <v>0.94885144831249479</v>
      </c>
      <c r="V490" t="b">
        <f>IF(Model!B496&gt;0,'Calulations '!J490-U490)</f>
        <v>0</v>
      </c>
    </row>
    <row r="491" spans="10:22" x14ac:dyDescent="0.3">
      <c r="J491" s="13">
        <f>IF(OR(Model!B497&gt;7,Model!B497&lt;0.5),3.433,Model!B497)</f>
        <v>3.4329999999999998</v>
      </c>
      <c r="K491" s="13">
        <f>IF(OR(Model!C497&gt;0.4,Model!C497&lt;0.05),0.2550503,Model!C497)</f>
        <v>0.25505030000000001</v>
      </c>
      <c r="L491" s="13">
        <f>IF(OR(Model!D497&gt;5,Model!D497&lt;0.05),2.2251955,Model!D497)</f>
        <v>2.2251954999999999</v>
      </c>
      <c r="M491" s="13">
        <f>IF(OR(Model!E497&gt;3800,Model!E497&lt;0.02),1979.0503,Model!E497)</f>
        <v>1979.0503000000001</v>
      </c>
      <c r="N491" s="13">
        <f>IF(OR(Model!F497&gt;100,Model!F497&lt;0.02),44.390782,Model!F497)</f>
        <v>44.390782000000002</v>
      </c>
      <c r="O491" s="13">
        <f>IF(OR(Model!G497&gt;6,Model!G497&lt;0.02),1.74888827,Model!G497)</f>
        <v>1.7488882699999999</v>
      </c>
      <c r="P491" s="13">
        <f>IF(OR(Model!H497&gt;0.6,Model!H497&lt;0.02),0.3561162,Model!H497)</f>
        <v>0.35611619999999999</v>
      </c>
      <c r="Q491" s="13">
        <f>IF(OR(Model!I497&gt;80,Model!I497&lt;0.02),39.55,Model!I497)</f>
        <v>39.549999999999997</v>
      </c>
      <c r="R491" s="13">
        <f>IF(OR(Model!J497&gt;80,Model!J497&lt;0.02),39.55,Model!J497)</f>
        <v>39.549999999999997</v>
      </c>
      <c r="S491" s="13">
        <f>IF(OR(Model!K497&gt;120,Model!K497&lt;0.02),63.9,Model!K497)</f>
        <v>63.9</v>
      </c>
      <c r="T491" s="13">
        <f>IF(OR(Model!L497&gt;11,Model!L497&lt;0.02),6.4719718,Model!L497)</f>
        <v>6.4719718000000004</v>
      </c>
      <c r="U491" s="13">
        <f t="shared" si="7"/>
        <v>0.94885144831249479</v>
      </c>
      <c r="V491" t="b">
        <f>IF(Model!B497&gt;0,'Calulations '!J491-U491)</f>
        <v>0</v>
      </c>
    </row>
    <row r="492" spans="10:22" x14ac:dyDescent="0.3">
      <c r="J492" s="13">
        <f>IF(OR(Model!B498&gt;7,Model!B498&lt;0.5),3.433,Model!B498)</f>
        <v>3.4329999999999998</v>
      </c>
      <c r="K492" s="13">
        <f>IF(OR(Model!C498&gt;0.4,Model!C498&lt;0.05),0.2550503,Model!C498)</f>
        <v>0.25505030000000001</v>
      </c>
      <c r="L492" s="13">
        <f>IF(OR(Model!D498&gt;5,Model!D498&lt;0.05),2.2251955,Model!D498)</f>
        <v>2.2251954999999999</v>
      </c>
      <c r="M492" s="13">
        <f>IF(OR(Model!E498&gt;3800,Model!E498&lt;0.02),1979.0503,Model!E498)</f>
        <v>1979.0503000000001</v>
      </c>
      <c r="N492" s="13">
        <f>IF(OR(Model!F498&gt;100,Model!F498&lt;0.02),44.390782,Model!F498)</f>
        <v>44.390782000000002</v>
      </c>
      <c r="O492" s="13">
        <f>IF(OR(Model!G498&gt;6,Model!G498&lt;0.02),1.74888827,Model!G498)</f>
        <v>1.7488882699999999</v>
      </c>
      <c r="P492" s="13">
        <f>IF(OR(Model!H498&gt;0.6,Model!H498&lt;0.02),0.3561162,Model!H498)</f>
        <v>0.35611619999999999</v>
      </c>
      <c r="Q492" s="13">
        <f>IF(OR(Model!I498&gt;80,Model!I498&lt;0.02),39.55,Model!I498)</f>
        <v>39.549999999999997</v>
      </c>
      <c r="R492" s="13">
        <f>IF(OR(Model!J498&gt;80,Model!J498&lt;0.02),39.55,Model!J498)</f>
        <v>39.549999999999997</v>
      </c>
      <c r="S492" s="13">
        <f>IF(OR(Model!K498&gt;120,Model!K498&lt;0.02),63.9,Model!K498)</f>
        <v>63.9</v>
      </c>
      <c r="T492" s="13">
        <f>IF(OR(Model!L498&gt;11,Model!L498&lt;0.02),6.4719718,Model!L498)</f>
        <v>6.4719718000000004</v>
      </c>
      <c r="U492" s="13">
        <f t="shared" si="7"/>
        <v>0.94885144831249479</v>
      </c>
      <c r="V492" t="b">
        <f>IF(Model!B498&gt;0,'Calulations '!J492-U492)</f>
        <v>0</v>
      </c>
    </row>
    <row r="493" spans="10:22" x14ac:dyDescent="0.3">
      <c r="J493" s="13">
        <f>IF(OR(Model!B499&gt;7,Model!B499&lt;0.5),3.433,Model!B499)</f>
        <v>3.4329999999999998</v>
      </c>
      <c r="K493" s="13">
        <f>IF(OR(Model!C499&gt;0.4,Model!C499&lt;0.05),0.2550503,Model!C499)</f>
        <v>0.25505030000000001</v>
      </c>
      <c r="L493" s="13">
        <f>IF(OR(Model!D499&gt;5,Model!D499&lt;0.05),2.2251955,Model!D499)</f>
        <v>2.2251954999999999</v>
      </c>
      <c r="M493" s="13">
        <f>IF(OR(Model!E499&gt;3800,Model!E499&lt;0.02),1979.0503,Model!E499)</f>
        <v>1979.0503000000001</v>
      </c>
      <c r="N493" s="13">
        <f>IF(OR(Model!F499&gt;100,Model!F499&lt;0.02),44.390782,Model!F499)</f>
        <v>44.390782000000002</v>
      </c>
      <c r="O493" s="13">
        <f>IF(OR(Model!G499&gt;6,Model!G499&lt;0.02),1.74888827,Model!G499)</f>
        <v>1.7488882699999999</v>
      </c>
      <c r="P493" s="13">
        <f>IF(OR(Model!H499&gt;0.6,Model!H499&lt;0.02),0.3561162,Model!H499)</f>
        <v>0.35611619999999999</v>
      </c>
      <c r="Q493" s="13">
        <f>IF(OR(Model!I499&gt;80,Model!I499&lt;0.02),39.55,Model!I499)</f>
        <v>39.549999999999997</v>
      </c>
      <c r="R493" s="13">
        <f>IF(OR(Model!J499&gt;80,Model!J499&lt;0.02),39.55,Model!J499)</f>
        <v>39.549999999999997</v>
      </c>
      <c r="S493" s="13">
        <f>IF(OR(Model!K499&gt;120,Model!K499&lt;0.02),63.9,Model!K499)</f>
        <v>63.9</v>
      </c>
      <c r="T493" s="13">
        <f>IF(OR(Model!L499&gt;11,Model!L499&lt;0.02),6.4719718,Model!L499)</f>
        <v>6.4719718000000004</v>
      </c>
      <c r="U493" s="13">
        <f t="shared" si="7"/>
        <v>0.94885144831249479</v>
      </c>
      <c r="V493" t="b">
        <f>IF(Model!B499&gt;0,'Calulations '!J493-U493)</f>
        <v>0</v>
      </c>
    </row>
    <row r="494" spans="10:22" x14ac:dyDescent="0.3">
      <c r="J494" s="13">
        <f>IF(OR(Model!B500&gt;7,Model!B500&lt;0.5),3.433,Model!B500)</f>
        <v>3.4329999999999998</v>
      </c>
      <c r="K494" s="13">
        <f>IF(OR(Model!C500&gt;0.4,Model!C500&lt;0.05),0.2550503,Model!C500)</f>
        <v>0.25505030000000001</v>
      </c>
      <c r="L494" s="13">
        <f>IF(OR(Model!D500&gt;5,Model!D500&lt;0.05),2.2251955,Model!D500)</f>
        <v>2.2251954999999999</v>
      </c>
      <c r="M494" s="13">
        <f>IF(OR(Model!E500&gt;3800,Model!E500&lt;0.02),1979.0503,Model!E500)</f>
        <v>1979.0503000000001</v>
      </c>
      <c r="N494" s="13">
        <f>IF(OR(Model!F500&gt;100,Model!F500&lt;0.02),44.390782,Model!F500)</f>
        <v>44.390782000000002</v>
      </c>
      <c r="O494" s="13">
        <f>IF(OR(Model!G500&gt;6,Model!G500&lt;0.02),1.74888827,Model!G500)</f>
        <v>1.7488882699999999</v>
      </c>
      <c r="P494" s="13">
        <f>IF(OR(Model!H500&gt;0.6,Model!H500&lt;0.02),0.3561162,Model!H500)</f>
        <v>0.35611619999999999</v>
      </c>
      <c r="Q494" s="13">
        <f>IF(OR(Model!I500&gt;80,Model!I500&lt;0.02),39.55,Model!I500)</f>
        <v>39.549999999999997</v>
      </c>
      <c r="R494" s="13">
        <f>IF(OR(Model!J500&gt;80,Model!J500&lt;0.02),39.55,Model!J500)</f>
        <v>39.549999999999997</v>
      </c>
      <c r="S494" s="13">
        <f>IF(OR(Model!K500&gt;120,Model!K500&lt;0.02),63.9,Model!K500)</f>
        <v>63.9</v>
      </c>
      <c r="T494" s="13">
        <f>IF(OR(Model!L500&gt;11,Model!L500&lt;0.02),6.4719718,Model!L500)</f>
        <v>6.4719718000000004</v>
      </c>
      <c r="U494" s="13">
        <f t="shared" si="7"/>
        <v>0.94885144831249479</v>
      </c>
      <c r="V494" t="b">
        <f>IF(Model!B500&gt;0,'Calulations '!J494-U494)</f>
        <v>0</v>
      </c>
    </row>
    <row r="495" spans="10:22" x14ac:dyDescent="0.3">
      <c r="J495" s="13">
        <f>IF(OR(Model!B501&gt;7,Model!B501&lt;0.5),3.433,Model!B501)</f>
        <v>3.4329999999999998</v>
      </c>
      <c r="K495" s="13">
        <f>IF(OR(Model!C501&gt;0.4,Model!C501&lt;0.05),0.2550503,Model!C501)</f>
        <v>0.25505030000000001</v>
      </c>
      <c r="L495" s="13">
        <f>IF(OR(Model!D501&gt;5,Model!D501&lt;0.05),2.2251955,Model!D501)</f>
        <v>2.2251954999999999</v>
      </c>
      <c r="M495" s="13">
        <f>IF(OR(Model!E501&gt;3800,Model!E501&lt;0.02),1979.0503,Model!E501)</f>
        <v>1979.0503000000001</v>
      </c>
      <c r="N495" s="13">
        <f>IF(OR(Model!F501&gt;100,Model!F501&lt;0.02),44.390782,Model!F501)</f>
        <v>44.390782000000002</v>
      </c>
      <c r="O495" s="13">
        <f>IF(OR(Model!G501&gt;6,Model!G501&lt;0.02),1.74888827,Model!G501)</f>
        <v>1.7488882699999999</v>
      </c>
      <c r="P495" s="13">
        <f>IF(OR(Model!H501&gt;0.6,Model!H501&lt;0.02),0.3561162,Model!H501)</f>
        <v>0.35611619999999999</v>
      </c>
      <c r="Q495" s="13">
        <f>IF(OR(Model!I501&gt;80,Model!I501&lt;0.02),39.55,Model!I501)</f>
        <v>39.549999999999997</v>
      </c>
      <c r="R495" s="13">
        <f>IF(OR(Model!J501&gt;80,Model!J501&lt;0.02),39.55,Model!J501)</f>
        <v>39.549999999999997</v>
      </c>
      <c r="S495" s="13">
        <f>IF(OR(Model!K501&gt;120,Model!K501&lt;0.02),63.9,Model!K501)</f>
        <v>63.9</v>
      </c>
      <c r="T495" s="13">
        <f>IF(OR(Model!L501&gt;11,Model!L501&lt;0.02),6.4719718,Model!L501)</f>
        <v>6.4719718000000004</v>
      </c>
      <c r="U495" s="13">
        <f t="shared" si="7"/>
        <v>0.94885144831249479</v>
      </c>
      <c r="V495" t="b">
        <f>IF(Model!B501&gt;0,'Calulations '!J495-U495)</f>
        <v>0</v>
      </c>
    </row>
    <row r="496" spans="10:22" x14ac:dyDescent="0.3">
      <c r="J496" s="13">
        <f>IF(OR(Model!B502&gt;7,Model!B502&lt;0.5),3.433,Model!B502)</f>
        <v>3.4329999999999998</v>
      </c>
      <c r="K496" s="13">
        <f>IF(OR(Model!C502&gt;0.4,Model!C502&lt;0.05),0.2550503,Model!C502)</f>
        <v>0.25505030000000001</v>
      </c>
      <c r="L496" s="13">
        <f>IF(OR(Model!D502&gt;5,Model!D502&lt;0.05),2.2251955,Model!D502)</f>
        <v>2.2251954999999999</v>
      </c>
      <c r="M496" s="13">
        <f>IF(OR(Model!E502&gt;3800,Model!E502&lt;0.02),1979.0503,Model!E502)</f>
        <v>1979.0503000000001</v>
      </c>
      <c r="N496" s="13">
        <f>IF(OR(Model!F502&gt;100,Model!F502&lt;0.02),44.390782,Model!F502)</f>
        <v>44.390782000000002</v>
      </c>
      <c r="O496" s="13">
        <f>IF(OR(Model!G502&gt;6,Model!G502&lt;0.02),1.74888827,Model!G502)</f>
        <v>1.7488882699999999</v>
      </c>
      <c r="P496" s="13">
        <f>IF(OR(Model!H502&gt;0.6,Model!H502&lt;0.02),0.3561162,Model!H502)</f>
        <v>0.35611619999999999</v>
      </c>
      <c r="Q496" s="13">
        <f>IF(OR(Model!I502&gt;80,Model!I502&lt;0.02),39.55,Model!I502)</f>
        <v>39.549999999999997</v>
      </c>
      <c r="R496" s="13">
        <f>IF(OR(Model!J502&gt;80,Model!J502&lt;0.02),39.55,Model!J502)</f>
        <v>39.549999999999997</v>
      </c>
      <c r="S496" s="13">
        <f>IF(OR(Model!K502&gt;120,Model!K502&lt;0.02),63.9,Model!K502)</f>
        <v>63.9</v>
      </c>
      <c r="T496" s="13">
        <f>IF(OR(Model!L502&gt;11,Model!L502&lt;0.02),6.4719718,Model!L502)</f>
        <v>6.4719718000000004</v>
      </c>
      <c r="U496" s="13">
        <f t="shared" si="7"/>
        <v>0.94885144831249479</v>
      </c>
      <c r="V496" t="b">
        <f>IF(Model!B502&gt;0,'Calulations '!J496-U496)</f>
        <v>0</v>
      </c>
    </row>
    <row r="497" spans="10:22" x14ac:dyDescent="0.3">
      <c r="J497" s="13">
        <f>IF(OR(Model!B503&gt;7,Model!B503&lt;0.5),3.433,Model!B503)</f>
        <v>3.4329999999999998</v>
      </c>
      <c r="K497" s="13">
        <f>IF(OR(Model!C503&gt;0.4,Model!C503&lt;0.05),0.2550503,Model!C503)</f>
        <v>0.25505030000000001</v>
      </c>
      <c r="L497" s="13">
        <f>IF(OR(Model!D503&gt;5,Model!D503&lt;0.05),2.2251955,Model!D503)</f>
        <v>2.2251954999999999</v>
      </c>
      <c r="M497" s="13">
        <f>IF(OR(Model!E503&gt;3800,Model!E503&lt;0.02),1979.0503,Model!E503)</f>
        <v>1979.0503000000001</v>
      </c>
      <c r="N497" s="13">
        <f>IF(OR(Model!F503&gt;100,Model!F503&lt;0.02),44.390782,Model!F503)</f>
        <v>44.390782000000002</v>
      </c>
      <c r="O497" s="13">
        <f>IF(OR(Model!G503&gt;6,Model!G503&lt;0.02),1.74888827,Model!G503)</f>
        <v>1.7488882699999999</v>
      </c>
      <c r="P497" s="13">
        <f>IF(OR(Model!H503&gt;0.6,Model!H503&lt;0.02),0.3561162,Model!H503)</f>
        <v>0.35611619999999999</v>
      </c>
      <c r="Q497" s="13">
        <f>IF(OR(Model!I503&gt;80,Model!I503&lt;0.02),39.55,Model!I503)</f>
        <v>39.549999999999997</v>
      </c>
      <c r="R497" s="13">
        <f>IF(OR(Model!J503&gt;80,Model!J503&lt;0.02),39.55,Model!J503)</f>
        <v>39.549999999999997</v>
      </c>
      <c r="S497" s="13">
        <f>IF(OR(Model!K503&gt;120,Model!K503&lt;0.02),63.9,Model!K503)</f>
        <v>63.9</v>
      </c>
      <c r="T497" s="13">
        <f>IF(OR(Model!L503&gt;11,Model!L503&lt;0.02),6.4719718,Model!L503)</f>
        <v>6.4719718000000004</v>
      </c>
      <c r="U497" s="13">
        <f t="shared" si="7"/>
        <v>0.94885144831249479</v>
      </c>
      <c r="V497" t="b">
        <f>IF(Model!B503&gt;0,'Calulations '!J497-U497)</f>
        <v>0</v>
      </c>
    </row>
    <row r="498" spans="10:22" x14ac:dyDescent="0.3">
      <c r="J498" s="13">
        <f>IF(OR(Model!B504&gt;7,Model!B504&lt;0.5),3.433,Model!B504)</f>
        <v>3.4329999999999998</v>
      </c>
      <c r="K498" s="13">
        <f>IF(OR(Model!C504&gt;0.4,Model!C504&lt;0.05),0.2550503,Model!C504)</f>
        <v>0.25505030000000001</v>
      </c>
      <c r="L498" s="13">
        <f>IF(OR(Model!D504&gt;5,Model!D504&lt;0.05),2.2251955,Model!D504)</f>
        <v>2.2251954999999999</v>
      </c>
      <c r="M498" s="13">
        <f>IF(OR(Model!E504&gt;3800,Model!E504&lt;0.02),1979.0503,Model!E504)</f>
        <v>1979.0503000000001</v>
      </c>
      <c r="N498" s="13">
        <f>IF(OR(Model!F504&gt;100,Model!F504&lt;0.02),44.390782,Model!F504)</f>
        <v>44.390782000000002</v>
      </c>
      <c r="O498" s="13">
        <f>IF(OR(Model!G504&gt;6,Model!G504&lt;0.02),1.74888827,Model!G504)</f>
        <v>1.7488882699999999</v>
      </c>
      <c r="P498" s="13">
        <f>IF(OR(Model!H504&gt;0.6,Model!H504&lt;0.02),0.3561162,Model!H504)</f>
        <v>0.35611619999999999</v>
      </c>
      <c r="Q498" s="13">
        <f>IF(OR(Model!I504&gt;80,Model!I504&lt;0.02),39.55,Model!I504)</f>
        <v>39.549999999999997</v>
      </c>
      <c r="R498" s="13">
        <f>IF(OR(Model!J504&gt;80,Model!J504&lt;0.02),39.55,Model!J504)</f>
        <v>39.549999999999997</v>
      </c>
      <c r="S498" s="13">
        <f>IF(OR(Model!K504&gt;120,Model!K504&lt;0.02),63.9,Model!K504)</f>
        <v>63.9</v>
      </c>
      <c r="T498" s="13">
        <f>IF(OR(Model!L504&gt;11,Model!L504&lt;0.02),6.4719718,Model!L504)</f>
        <v>6.4719718000000004</v>
      </c>
      <c r="U498" s="13">
        <f t="shared" si="7"/>
        <v>0.94885144831249479</v>
      </c>
      <c r="V498" t="b">
        <f>IF(Model!B504&gt;0,'Calulations '!J498-U498)</f>
        <v>0</v>
      </c>
    </row>
    <row r="499" spans="10:22" x14ac:dyDescent="0.3">
      <c r="J499" s="13">
        <f>IF(OR(Model!B505&gt;7,Model!B505&lt;0.5),3.433,Model!B505)</f>
        <v>3.4329999999999998</v>
      </c>
      <c r="K499" s="13">
        <f>IF(OR(Model!C505&gt;0.4,Model!C505&lt;0.05),0.2550503,Model!C505)</f>
        <v>0.25505030000000001</v>
      </c>
      <c r="L499" s="13">
        <f>IF(OR(Model!D505&gt;5,Model!D505&lt;0.05),2.2251955,Model!D505)</f>
        <v>2.2251954999999999</v>
      </c>
      <c r="M499" s="13">
        <f>IF(OR(Model!E505&gt;3800,Model!E505&lt;0.02),1979.0503,Model!E505)</f>
        <v>1979.0503000000001</v>
      </c>
      <c r="N499" s="13">
        <f>IF(OR(Model!F505&gt;100,Model!F505&lt;0.02),44.390782,Model!F505)</f>
        <v>44.390782000000002</v>
      </c>
      <c r="O499" s="13">
        <f>IF(OR(Model!G505&gt;6,Model!G505&lt;0.02),1.74888827,Model!G505)</f>
        <v>1.7488882699999999</v>
      </c>
      <c r="P499" s="13">
        <f>IF(OR(Model!H505&gt;0.6,Model!H505&lt;0.02),0.3561162,Model!H505)</f>
        <v>0.35611619999999999</v>
      </c>
      <c r="Q499" s="13">
        <f>IF(OR(Model!I505&gt;80,Model!I505&lt;0.02),39.55,Model!I505)</f>
        <v>39.549999999999997</v>
      </c>
      <c r="R499" s="13">
        <f>IF(OR(Model!J505&gt;80,Model!J505&lt;0.02),39.55,Model!J505)</f>
        <v>39.549999999999997</v>
      </c>
      <c r="S499" s="13">
        <f>IF(OR(Model!K505&gt;120,Model!K505&lt;0.02),63.9,Model!K505)</f>
        <v>63.9</v>
      </c>
      <c r="T499" s="13">
        <f>IF(OR(Model!L505&gt;11,Model!L505&lt;0.02),6.4719718,Model!L505)</f>
        <v>6.4719718000000004</v>
      </c>
      <c r="U499" s="13">
        <f t="shared" si="7"/>
        <v>0.94885144831249479</v>
      </c>
      <c r="V499" t="b">
        <f>IF(Model!B505&gt;0,'Calulations '!J499-U499)</f>
        <v>0</v>
      </c>
    </row>
    <row r="500" spans="10:22" x14ac:dyDescent="0.3">
      <c r="J500" s="13">
        <f>IF(OR(Model!B506&gt;7,Model!B506&lt;0.5),3.433,Model!B506)</f>
        <v>3.4329999999999998</v>
      </c>
      <c r="K500" s="13">
        <f>IF(OR(Model!C506&gt;0.4,Model!C506&lt;0.05),0.2550503,Model!C506)</f>
        <v>0.25505030000000001</v>
      </c>
      <c r="L500" s="13">
        <f>IF(OR(Model!D506&gt;5,Model!D506&lt;0.05),2.2251955,Model!D506)</f>
        <v>2.2251954999999999</v>
      </c>
      <c r="M500" s="13">
        <f>IF(OR(Model!E506&gt;3800,Model!E506&lt;0.02),1979.0503,Model!E506)</f>
        <v>1979.0503000000001</v>
      </c>
      <c r="N500" s="13">
        <f>IF(OR(Model!F506&gt;100,Model!F506&lt;0.02),44.390782,Model!F506)</f>
        <v>44.390782000000002</v>
      </c>
      <c r="O500" s="13">
        <f>IF(OR(Model!G506&gt;6,Model!G506&lt;0.02),1.74888827,Model!G506)</f>
        <v>1.7488882699999999</v>
      </c>
      <c r="P500" s="13">
        <f>IF(OR(Model!H506&gt;0.6,Model!H506&lt;0.02),0.3561162,Model!H506)</f>
        <v>0.35611619999999999</v>
      </c>
      <c r="Q500" s="13">
        <f>IF(OR(Model!I506&gt;80,Model!I506&lt;0.02),39.55,Model!I506)</f>
        <v>39.549999999999997</v>
      </c>
      <c r="R500" s="13">
        <f>IF(OR(Model!J506&gt;80,Model!J506&lt;0.02),39.55,Model!J506)</f>
        <v>39.549999999999997</v>
      </c>
      <c r="S500" s="13">
        <f>IF(OR(Model!K506&gt;120,Model!K506&lt;0.02),63.9,Model!K506)</f>
        <v>63.9</v>
      </c>
      <c r="T500" s="13">
        <f>IF(OR(Model!L506&gt;11,Model!L506&lt;0.02),6.4719718,Model!L506)</f>
        <v>6.4719718000000004</v>
      </c>
      <c r="U500" s="13">
        <f t="shared" si="7"/>
        <v>0.94885144831249479</v>
      </c>
      <c r="V500" t="b">
        <f>IF(Model!B506&gt;0,'Calulations '!J500-U500)</f>
        <v>0</v>
      </c>
    </row>
    <row r="501" spans="10:22" x14ac:dyDescent="0.3">
      <c r="J501" s="13">
        <f>IF(OR(Model!B507&gt;7,Model!B507&lt;0.5),3.433,Model!B507)</f>
        <v>3.4329999999999998</v>
      </c>
      <c r="K501" s="13">
        <f>IF(OR(Model!C507&gt;0.4,Model!C507&lt;0.05),0.2550503,Model!C507)</f>
        <v>0.25505030000000001</v>
      </c>
      <c r="L501" s="13">
        <f>IF(OR(Model!D507&gt;5,Model!D507&lt;0.05),2.2251955,Model!D507)</f>
        <v>2.2251954999999999</v>
      </c>
      <c r="M501" s="13">
        <f>IF(OR(Model!E507&gt;3800,Model!E507&lt;0.02),1979.0503,Model!E507)</f>
        <v>1979.0503000000001</v>
      </c>
      <c r="N501" s="13">
        <f>IF(OR(Model!F507&gt;100,Model!F507&lt;0.02),44.390782,Model!F507)</f>
        <v>44.390782000000002</v>
      </c>
      <c r="O501" s="13">
        <f>IF(OR(Model!G507&gt;6,Model!G507&lt;0.02),1.74888827,Model!G507)</f>
        <v>1.7488882699999999</v>
      </c>
      <c r="P501" s="13">
        <f>IF(OR(Model!H507&gt;0.6,Model!H507&lt;0.02),0.3561162,Model!H507)</f>
        <v>0.35611619999999999</v>
      </c>
      <c r="Q501" s="13">
        <f>IF(OR(Model!I507&gt;80,Model!I507&lt;0.02),39.55,Model!I507)</f>
        <v>39.549999999999997</v>
      </c>
      <c r="R501" s="13">
        <f>IF(OR(Model!J507&gt;80,Model!J507&lt;0.02),39.55,Model!J507)</f>
        <v>39.549999999999997</v>
      </c>
      <c r="S501" s="13">
        <f>IF(OR(Model!K507&gt;120,Model!K507&lt;0.02),63.9,Model!K507)</f>
        <v>63.9</v>
      </c>
      <c r="T501" s="13">
        <f>IF(OR(Model!L507&gt;11,Model!L507&lt;0.02),6.4719718,Model!L507)</f>
        <v>6.4719718000000004</v>
      </c>
      <c r="U501" s="13">
        <f t="shared" si="7"/>
        <v>0.94885144831249479</v>
      </c>
      <c r="V501" t="b">
        <f>IF(Model!B507&gt;0,'Calulations '!J501-U501)</f>
        <v>0</v>
      </c>
    </row>
    <row r="502" spans="10:22" x14ac:dyDescent="0.3">
      <c r="J502" s="13">
        <f>IF(OR(Model!B508&gt;7,Model!B508&lt;0.5),3.433,Model!B508)</f>
        <v>3.4329999999999998</v>
      </c>
      <c r="K502" s="13">
        <f>IF(OR(Model!C508&gt;0.4,Model!C508&lt;0.05),0.2550503,Model!C508)</f>
        <v>0.25505030000000001</v>
      </c>
      <c r="L502" s="13">
        <f>IF(OR(Model!D508&gt;5,Model!D508&lt;0.05),2.2251955,Model!D508)</f>
        <v>2.2251954999999999</v>
      </c>
      <c r="M502" s="13">
        <f>IF(OR(Model!E508&gt;3800,Model!E508&lt;0.02),1979.0503,Model!E508)</f>
        <v>1979.0503000000001</v>
      </c>
      <c r="N502" s="13">
        <f>IF(OR(Model!F508&gt;100,Model!F508&lt;0.02),44.390782,Model!F508)</f>
        <v>44.390782000000002</v>
      </c>
      <c r="O502" s="13">
        <f>IF(OR(Model!G508&gt;6,Model!G508&lt;0.02),1.74888827,Model!G508)</f>
        <v>1.7488882699999999</v>
      </c>
      <c r="P502" s="13">
        <f>IF(OR(Model!H508&gt;0.6,Model!H508&lt;0.02),0.3561162,Model!H508)</f>
        <v>0.35611619999999999</v>
      </c>
      <c r="Q502" s="13">
        <f>IF(OR(Model!I508&gt;80,Model!I508&lt;0.02),39.55,Model!I508)</f>
        <v>39.549999999999997</v>
      </c>
      <c r="R502" s="13">
        <f>IF(OR(Model!J508&gt;80,Model!J508&lt;0.02),39.55,Model!J508)</f>
        <v>39.549999999999997</v>
      </c>
      <c r="S502" s="13">
        <f>IF(OR(Model!K508&gt;120,Model!K508&lt;0.02),63.9,Model!K508)</f>
        <v>63.9</v>
      </c>
      <c r="T502" s="13">
        <f>IF(OR(Model!L508&gt;11,Model!L508&lt;0.02),6.4719718,Model!L508)</f>
        <v>6.4719718000000004</v>
      </c>
      <c r="U502" s="13">
        <f t="shared" si="7"/>
        <v>0.94885144831249479</v>
      </c>
      <c r="V502" t="b">
        <f>IF(Model!B508&gt;0,'Calulations '!J502-U502)</f>
        <v>0</v>
      </c>
    </row>
    <row r="503" spans="10:22" x14ac:dyDescent="0.3">
      <c r="J503" s="13">
        <f>IF(OR(Model!B509&gt;7,Model!B509&lt;0.5),3.433,Model!B509)</f>
        <v>3.4329999999999998</v>
      </c>
      <c r="K503" s="13">
        <f>IF(OR(Model!C509&gt;0.4,Model!C509&lt;0.05),0.2550503,Model!C509)</f>
        <v>0.25505030000000001</v>
      </c>
      <c r="L503" s="13">
        <f>IF(OR(Model!D509&gt;5,Model!D509&lt;0.05),2.2251955,Model!D509)</f>
        <v>2.2251954999999999</v>
      </c>
      <c r="M503" s="13">
        <f>IF(OR(Model!E509&gt;3800,Model!E509&lt;0.02),1979.0503,Model!E509)</f>
        <v>1979.0503000000001</v>
      </c>
      <c r="N503" s="13">
        <f>IF(OR(Model!F509&gt;100,Model!F509&lt;0.02),44.390782,Model!F509)</f>
        <v>44.390782000000002</v>
      </c>
      <c r="O503" s="13">
        <f>IF(OR(Model!G509&gt;6,Model!G509&lt;0.02),1.74888827,Model!G509)</f>
        <v>1.7488882699999999</v>
      </c>
      <c r="P503" s="13">
        <f>IF(OR(Model!H509&gt;0.6,Model!H509&lt;0.02),0.3561162,Model!H509)</f>
        <v>0.35611619999999999</v>
      </c>
      <c r="Q503" s="13">
        <f>IF(OR(Model!I509&gt;80,Model!I509&lt;0.02),39.55,Model!I509)</f>
        <v>39.549999999999997</v>
      </c>
      <c r="R503" s="13">
        <f>IF(OR(Model!J509&gt;80,Model!J509&lt;0.02),39.55,Model!J509)</f>
        <v>39.549999999999997</v>
      </c>
      <c r="S503" s="13">
        <f>IF(OR(Model!K509&gt;120,Model!K509&lt;0.02),63.9,Model!K509)</f>
        <v>63.9</v>
      </c>
      <c r="T503" s="13">
        <f>IF(OR(Model!L509&gt;11,Model!L509&lt;0.02),6.4719718,Model!L509)</f>
        <v>6.4719718000000004</v>
      </c>
      <c r="U503" s="13">
        <f t="shared" si="7"/>
        <v>0.94885144831249479</v>
      </c>
      <c r="V503" t="b">
        <f>IF(Model!B509&gt;0,'Calulations '!J503-U503)</f>
        <v>0</v>
      </c>
    </row>
    <row r="504" spans="10:22" x14ac:dyDescent="0.3">
      <c r="J504" s="13">
        <f>IF(OR(Model!B510&gt;7,Model!B510&lt;0.5),3.433,Model!B510)</f>
        <v>3.4329999999999998</v>
      </c>
      <c r="K504" s="13">
        <f>IF(OR(Model!C510&gt;0.4,Model!C510&lt;0.05),0.2550503,Model!C510)</f>
        <v>0.25505030000000001</v>
      </c>
      <c r="L504" s="13">
        <f>IF(OR(Model!D510&gt;5,Model!D510&lt;0.05),2.2251955,Model!D510)</f>
        <v>2.2251954999999999</v>
      </c>
      <c r="M504" s="13">
        <f>IF(OR(Model!E510&gt;3800,Model!E510&lt;0.02),1979.0503,Model!E510)</f>
        <v>1979.0503000000001</v>
      </c>
      <c r="N504" s="13">
        <f>IF(OR(Model!F510&gt;100,Model!F510&lt;0.02),44.390782,Model!F510)</f>
        <v>44.390782000000002</v>
      </c>
      <c r="O504" s="13">
        <f>IF(OR(Model!G510&gt;6,Model!G510&lt;0.02),1.74888827,Model!G510)</f>
        <v>1.7488882699999999</v>
      </c>
      <c r="P504" s="13">
        <f>IF(OR(Model!H510&gt;0.6,Model!H510&lt;0.02),0.3561162,Model!H510)</f>
        <v>0.35611619999999999</v>
      </c>
      <c r="Q504" s="13">
        <f>IF(OR(Model!I510&gt;80,Model!I510&lt;0.02),39.55,Model!I510)</f>
        <v>39.549999999999997</v>
      </c>
      <c r="R504" s="13">
        <f>IF(OR(Model!J510&gt;80,Model!J510&lt;0.02),39.55,Model!J510)</f>
        <v>39.549999999999997</v>
      </c>
      <c r="S504" s="13">
        <f>IF(OR(Model!K510&gt;120,Model!K510&lt;0.02),63.9,Model!K510)</f>
        <v>63.9</v>
      </c>
      <c r="T504" s="13">
        <f>IF(OR(Model!L510&gt;11,Model!L510&lt;0.02),6.4719718,Model!L510)</f>
        <v>6.4719718000000004</v>
      </c>
      <c r="U504" s="13">
        <f t="shared" si="7"/>
        <v>0.94885144831249479</v>
      </c>
      <c r="V504" t="b">
        <f>IF(Model!B510&gt;0,'Calulations '!J504-U504)</f>
        <v>0</v>
      </c>
    </row>
    <row r="505" spans="10:22" x14ac:dyDescent="0.3">
      <c r="J505" s="13">
        <f>IF(OR(Model!B511&gt;7,Model!B511&lt;0.5),3.433,Model!B511)</f>
        <v>3.4329999999999998</v>
      </c>
      <c r="K505" s="13">
        <f>IF(OR(Model!C511&gt;0.4,Model!C511&lt;0.05),0.2550503,Model!C511)</f>
        <v>0.25505030000000001</v>
      </c>
      <c r="L505" s="13">
        <f>IF(OR(Model!D511&gt;5,Model!D511&lt;0.05),2.2251955,Model!D511)</f>
        <v>2.2251954999999999</v>
      </c>
      <c r="M505" s="13">
        <f>IF(OR(Model!E511&gt;3800,Model!E511&lt;0.02),1979.0503,Model!E511)</f>
        <v>1979.0503000000001</v>
      </c>
      <c r="N505" s="13">
        <f>IF(OR(Model!F511&gt;100,Model!F511&lt;0.02),44.390782,Model!F511)</f>
        <v>44.390782000000002</v>
      </c>
      <c r="O505" s="13">
        <f>IF(OR(Model!G511&gt;6,Model!G511&lt;0.02),1.74888827,Model!G511)</f>
        <v>1.7488882699999999</v>
      </c>
      <c r="P505" s="13">
        <f>IF(OR(Model!H511&gt;0.6,Model!H511&lt;0.02),0.3561162,Model!H511)</f>
        <v>0.35611619999999999</v>
      </c>
      <c r="Q505" s="13">
        <f>IF(OR(Model!I511&gt;80,Model!I511&lt;0.02),39.55,Model!I511)</f>
        <v>39.549999999999997</v>
      </c>
      <c r="R505" s="13">
        <f>IF(OR(Model!J511&gt;80,Model!J511&lt;0.02),39.55,Model!J511)</f>
        <v>39.549999999999997</v>
      </c>
      <c r="S505" s="13">
        <f>IF(OR(Model!K511&gt;120,Model!K511&lt;0.02),63.9,Model!K511)</f>
        <v>63.9</v>
      </c>
      <c r="T505" s="13">
        <f>IF(OR(Model!L511&gt;11,Model!L511&lt;0.02),6.4719718,Model!L511)</f>
        <v>6.4719718000000004</v>
      </c>
      <c r="U505" s="13">
        <f t="shared" si="7"/>
        <v>0.94885144831249479</v>
      </c>
      <c r="V505" t="b">
        <f>IF(Model!B511&gt;0,'Calulations '!J505-U505)</f>
        <v>0</v>
      </c>
    </row>
    <row r="506" spans="10:22" x14ac:dyDescent="0.3">
      <c r="J506" s="13">
        <f>IF(OR(Model!B512&gt;7,Model!B512&lt;0.5),3.433,Model!B512)</f>
        <v>3.4329999999999998</v>
      </c>
      <c r="K506" s="13">
        <f>IF(OR(Model!C512&gt;0.4,Model!C512&lt;0.05),0.2550503,Model!C512)</f>
        <v>0.25505030000000001</v>
      </c>
      <c r="L506" s="13">
        <f>IF(OR(Model!D512&gt;5,Model!D512&lt;0.05),2.2251955,Model!D512)</f>
        <v>2.2251954999999999</v>
      </c>
      <c r="M506" s="13">
        <f>IF(OR(Model!E512&gt;3800,Model!E512&lt;0.02),1979.0503,Model!E512)</f>
        <v>1979.0503000000001</v>
      </c>
      <c r="N506" s="13">
        <f>IF(OR(Model!F512&gt;100,Model!F512&lt;0.02),44.390782,Model!F512)</f>
        <v>44.390782000000002</v>
      </c>
      <c r="O506" s="13">
        <f>IF(OR(Model!G512&gt;6,Model!G512&lt;0.02),1.74888827,Model!G512)</f>
        <v>1.7488882699999999</v>
      </c>
      <c r="P506" s="13">
        <f>IF(OR(Model!H512&gt;0.6,Model!H512&lt;0.02),0.3561162,Model!H512)</f>
        <v>0.35611619999999999</v>
      </c>
      <c r="Q506" s="13">
        <f>IF(OR(Model!I512&gt;80,Model!I512&lt;0.02),39.55,Model!I512)</f>
        <v>39.549999999999997</v>
      </c>
      <c r="R506" s="13">
        <f>IF(OR(Model!J512&gt;80,Model!J512&lt;0.02),39.55,Model!J512)</f>
        <v>39.549999999999997</v>
      </c>
      <c r="S506" s="13">
        <f>IF(OR(Model!K512&gt;120,Model!K512&lt;0.02),63.9,Model!K512)</f>
        <v>63.9</v>
      </c>
      <c r="T506" s="13">
        <f>IF(OR(Model!L512&gt;11,Model!L512&lt;0.02),6.4719718,Model!L512)</f>
        <v>6.4719718000000004</v>
      </c>
      <c r="U506" s="13">
        <f t="shared" si="7"/>
        <v>0.94885144831249479</v>
      </c>
      <c r="V506" t="b">
        <f>IF(Model!B512&gt;0,'Calulations '!J506-U506)</f>
        <v>0</v>
      </c>
    </row>
    <row r="507" spans="10:22" x14ac:dyDescent="0.3">
      <c r="J507" s="13">
        <f>IF(OR(Model!B513&gt;7,Model!B513&lt;0.5),3.433,Model!B513)</f>
        <v>3.4329999999999998</v>
      </c>
      <c r="K507" s="13">
        <f>IF(OR(Model!C513&gt;0.4,Model!C513&lt;0.05),0.2550503,Model!C513)</f>
        <v>0.25505030000000001</v>
      </c>
      <c r="L507" s="13">
        <f>IF(OR(Model!D513&gt;5,Model!D513&lt;0.05),2.2251955,Model!D513)</f>
        <v>2.2251954999999999</v>
      </c>
      <c r="M507" s="13">
        <f>IF(OR(Model!E513&gt;3800,Model!E513&lt;0.02),1979.0503,Model!E513)</f>
        <v>1979.0503000000001</v>
      </c>
      <c r="N507" s="13">
        <f>IF(OR(Model!F513&gt;100,Model!F513&lt;0.02),44.390782,Model!F513)</f>
        <v>44.390782000000002</v>
      </c>
      <c r="O507" s="13">
        <f>IF(OR(Model!G513&gt;6,Model!G513&lt;0.02),1.74888827,Model!G513)</f>
        <v>1.7488882699999999</v>
      </c>
      <c r="P507" s="13">
        <f>IF(OR(Model!H513&gt;0.6,Model!H513&lt;0.02),0.3561162,Model!H513)</f>
        <v>0.35611619999999999</v>
      </c>
      <c r="Q507" s="13">
        <f>IF(OR(Model!I513&gt;80,Model!I513&lt;0.02),39.55,Model!I513)</f>
        <v>39.549999999999997</v>
      </c>
      <c r="R507" s="13">
        <f>IF(OR(Model!J513&gt;80,Model!J513&lt;0.02),39.55,Model!J513)</f>
        <v>39.549999999999997</v>
      </c>
      <c r="S507" s="13">
        <f>IF(OR(Model!K513&gt;120,Model!K513&lt;0.02),63.9,Model!K513)</f>
        <v>63.9</v>
      </c>
      <c r="T507" s="13">
        <f>IF(OR(Model!L513&gt;11,Model!L513&lt;0.02),6.4719718,Model!L513)</f>
        <v>6.4719718000000004</v>
      </c>
      <c r="U507" s="13">
        <f t="shared" si="7"/>
        <v>0.94885144831249479</v>
      </c>
      <c r="V507" t="b">
        <f>IF(Model!B513&gt;0,'Calulations '!J507-U507)</f>
        <v>0</v>
      </c>
    </row>
    <row r="508" spans="10:22" x14ac:dyDescent="0.3">
      <c r="J508" s="13">
        <f>IF(OR(Model!B514&gt;7,Model!B514&lt;0.5),3.433,Model!B514)</f>
        <v>3.4329999999999998</v>
      </c>
      <c r="K508" s="13">
        <f>IF(OR(Model!C514&gt;0.4,Model!C514&lt;0.05),0.2550503,Model!C514)</f>
        <v>0.25505030000000001</v>
      </c>
      <c r="L508" s="13">
        <f>IF(OR(Model!D514&gt;5,Model!D514&lt;0.05),2.2251955,Model!D514)</f>
        <v>2.2251954999999999</v>
      </c>
      <c r="M508" s="13">
        <f>IF(OR(Model!E514&gt;3800,Model!E514&lt;0.02),1979.0503,Model!E514)</f>
        <v>1979.0503000000001</v>
      </c>
      <c r="N508" s="13">
        <f>IF(OR(Model!F514&gt;100,Model!F514&lt;0.02),44.390782,Model!F514)</f>
        <v>44.390782000000002</v>
      </c>
      <c r="O508" s="13">
        <f>IF(OR(Model!G514&gt;6,Model!G514&lt;0.02),1.74888827,Model!G514)</f>
        <v>1.7488882699999999</v>
      </c>
      <c r="P508" s="13">
        <f>IF(OR(Model!H514&gt;0.6,Model!H514&lt;0.02),0.3561162,Model!H514)</f>
        <v>0.35611619999999999</v>
      </c>
      <c r="Q508" s="13">
        <f>IF(OR(Model!I514&gt;80,Model!I514&lt;0.02),39.55,Model!I514)</f>
        <v>39.549999999999997</v>
      </c>
      <c r="R508" s="13">
        <f>IF(OR(Model!J514&gt;80,Model!J514&lt;0.02),39.55,Model!J514)</f>
        <v>39.549999999999997</v>
      </c>
      <c r="S508" s="13">
        <f>IF(OR(Model!K514&gt;120,Model!K514&lt;0.02),63.9,Model!K514)</f>
        <v>63.9</v>
      </c>
      <c r="T508" s="13">
        <f>IF(OR(Model!L514&gt;11,Model!L514&lt;0.02),6.4719718,Model!L514)</f>
        <v>6.4719718000000004</v>
      </c>
      <c r="U508" s="13">
        <f t="shared" si="7"/>
        <v>0.94885144831249479</v>
      </c>
      <c r="V508" t="b">
        <f>IF(Model!B514&gt;0,'Calulations '!J508-U508)</f>
        <v>0</v>
      </c>
    </row>
    <row r="509" spans="10:22" x14ac:dyDescent="0.3">
      <c r="J509" s="13">
        <f>IF(OR(Model!B515&gt;7,Model!B515&lt;0.5),3.433,Model!B515)</f>
        <v>3.4329999999999998</v>
      </c>
      <c r="K509" s="13">
        <f>IF(OR(Model!C515&gt;0.4,Model!C515&lt;0.05),0.2550503,Model!C515)</f>
        <v>0.25505030000000001</v>
      </c>
      <c r="L509" s="13">
        <f>IF(OR(Model!D515&gt;5,Model!D515&lt;0.05),2.2251955,Model!D515)</f>
        <v>2.2251954999999999</v>
      </c>
      <c r="M509" s="13">
        <f>IF(OR(Model!E515&gt;3800,Model!E515&lt;0.02),1979.0503,Model!E515)</f>
        <v>1979.0503000000001</v>
      </c>
      <c r="N509" s="13">
        <f>IF(OR(Model!F515&gt;100,Model!F515&lt;0.02),44.390782,Model!F515)</f>
        <v>44.390782000000002</v>
      </c>
      <c r="O509" s="13">
        <f>IF(OR(Model!G515&gt;6,Model!G515&lt;0.02),1.74888827,Model!G515)</f>
        <v>1.7488882699999999</v>
      </c>
      <c r="P509" s="13">
        <f>IF(OR(Model!H515&gt;0.6,Model!H515&lt;0.02),0.3561162,Model!H515)</f>
        <v>0.35611619999999999</v>
      </c>
      <c r="Q509" s="13">
        <f>IF(OR(Model!I515&gt;80,Model!I515&lt;0.02),39.55,Model!I515)</f>
        <v>39.549999999999997</v>
      </c>
      <c r="R509" s="13">
        <f>IF(OR(Model!J515&gt;80,Model!J515&lt;0.02),39.55,Model!J515)</f>
        <v>39.549999999999997</v>
      </c>
      <c r="S509" s="13">
        <f>IF(OR(Model!K515&gt;120,Model!K515&lt;0.02),63.9,Model!K515)</f>
        <v>63.9</v>
      </c>
      <c r="T509" s="13">
        <f>IF(OR(Model!L515&gt;11,Model!L515&lt;0.02),6.4719718,Model!L515)</f>
        <v>6.4719718000000004</v>
      </c>
      <c r="U509" s="13">
        <f t="shared" si="7"/>
        <v>0.94885144831249479</v>
      </c>
      <c r="V509" t="b">
        <f>IF(Model!B515&gt;0,'Calulations '!J509-U509)</f>
        <v>0</v>
      </c>
    </row>
    <row r="510" spans="10:22" x14ac:dyDescent="0.3">
      <c r="J510" s="13">
        <f>IF(OR(Model!B516&gt;7,Model!B516&lt;0.5),3.433,Model!B516)</f>
        <v>3.4329999999999998</v>
      </c>
      <c r="K510" s="13">
        <f>IF(OR(Model!C516&gt;0.4,Model!C516&lt;0.05),0.2550503,Model!C516)</f>
        <v>0.25505030000000001</v>
      </c>
      <c r="L510" s="13">
        <f>IF(OR(Model!D516&gt;5,Model!D516&lt;0.05),2.2251955,Model!D516)</f>
        <v>2.2251954999999999</v>
      </c>
      <c r="M510" s="13">
        <f>IF(OR(Model!E516&gt;3800,Model!E516&lt;0.02),1979.0503,Model!E516)</f>
        <v>1979.0503000000001</v>
      </c>
      <c r="N510" s="13">
        <f>IF(OR(Model!F516&gt;100,Model!F516&lt;0.02),44.390782,Model!F516)</f>
        <v>44.390782000000002</v>
      </c>
      <c r="O510" s="13">
        <f>IF(OR(Model!G516&gt;6,Model!G516&lt;0.02),1.74888827,Model!G516)</f>
        <v>1.7488882699999999</v>
      </c>
      <c r="P510" s="13">
        <f>IF(OR(Model!H516&gt;0.6,Model!H516&lt;0.02),0.3561162,Model!H516)</f>
        <v>0.35611619999999999</v>
      </c>
      <c r="Q510" s="13">
        <f>IF(OR(Model!I516&gt;80,Model!I516&lt;0.02),39.55,Model!I516)</f>
        <v>39.549999999999997</v>
      </c>
      <c r="R510" s="13">
        <f>IF(OR(Model!J516&gt;80,Model!J516&lt;0.02),39.55,Model!J516)</f>
        <v>39.549999999999997</v>
      </c>
      <c r="S510" s="13">
        <f>IF(OR(Model!K516&gt;120,Model!K516&lt;0.02),63.9,Model!K516)</f>
        <v>63.9</v>
      </c>
      <c r="T510" s="13">
        <f>IF(OR(Model!L516&gt;11,Model!L516&lt;0.02),6.4719718,Model!L516)</f>
        <v>6.4719718000000004</v>
      </c>
      <c r="U510" s="13">
        <f t="shared" si="7"/>
        <v>0.94885144831249479</v>
      </c>
      <c r="V510" t="b">
        <f>IF(Model!B516&gt;0,'Calulations '!J510-U510)</f>
        <v>0</v>
      </c>
    </row>
    <row r="511" spans="10:22" x14ac:dyDescent="0.3">
      <c r="J511" s="13">
        <f>IF(OR(Model!B517&gt;7,Model!B517&lt;0.5),3.433,Model!B517)</f>
        <v>3.4329999999999998</v>
      </c>
      <c r="K511" s="13">
        <f>IF(OR(Model!C517&gt;0.4,Model!C517&lt;0.05),0.2550503,Model!C517)</f>
        <v>0.25505030000000001</v>
      </c>
      <c r="L511" s="13">
        <f>IF(OR(Model!D517&gt;5,Model!D517&lt;0.05),2.2251955,Model!D517)</f>
        <v>2.2251954999999999</v>
      </c>
      <c r="M511" s="13">
        <f>IF(OR(Model!E517&gt;3800,Model!E517&lt;0.02),1979.0503,Model!E517)</f>
        <v>1979.0503000000001</v>
      </c>
      <c r="N511" s="13">
        <f>IF(OR(Model!F517&gt;100,Model!F517&lt;0.02),44.390782,Model!F517)</f>
        <v>44.390782000000002</v>
      </c>
      <c r="O511" s="13">
        <f>IF(OR(Model!G517&gt;6,Model!G517&lt;0.02),1.74888827,Model!G517)</f>
        <v>1.7488882699999999</v>
      </c>
      <c r="P511" s="13">
        <f>IF(OR(Model!H517&gt;0.6,Model!H517&lt;0.02),0.3561162,Model!H517)</f>
        <v>0.35611619999999999</v>
      </c>
      <c r="Q511" s="13">
        <f>IF(OR(Model!I517&gt;80,Model!I517&lt;0.02),39.55,Model!I517)</f>
        <v>39.549999999999997</v>
      </c>
      <c r="R511" s="13">
        <f>IF(OR(Model!J517&gt;80,Model!J517&lt;0.02),39.55,Model!J517)</f>
        <v>39.549999999999997</v>
      </c>
      <c r="S511" s="13">
        <f>IF(OR(Model!K517&gt;120,Model!K517&lt;0.02),63.9,Model!K517)</f>
        <v>63.9</v>
      </c>
      <c r="T511" s="13">
        <f>IF(OR(Model!L517&gt;11,Model!L517&lt;0.02),6.4719718,Model!L517)</f>
        <v>6.4719718000000004</v>
      </c>
      <c r="U511" s="13">
        <f t="shared" si="7"/>
        <v>0.94885144831249479</v>
      </c>
      <c r="V511" t="b">
        <f>IF(Model!B517&gt;0,'Calulations '!J511-U511)</f>
        <v>0</v>
      </c>
    </row>
    <row r="512" spans="10:22" x14ac:dyDescent="0.3">
      <c r="J512" s="13">
        <f>IF(OR(Model!B518&gt;7,Model!B518&lt;0.5),3.433,Model!B518)</f>
        <v>3.4329999999999998</v>
      </c>
      <c r="K512" s="13">
        <f>IF(OR(Model!C518&gt;0.4,Model!C518&lt;0.05),0.2550503,Model!C518)</f>
        <v>0.25505030000000001</v>
      </c>
      <c r="L512" s="13">
        <f>IF(OR(Model!D518&gt;5,Model!D518&lt;0.05),2.2251955,Model!D518)</f>
        <v>2.2251954999999999</v>
      </c>
      <c r="M512" s="13">
        <f>IF(OR(Model!E518&gt;3800,Model!E518&lt;0.02),1979.0503,Model!E518)</f>
        <v>1979.0503000000001</v>
      </c>
      <c r="N512" s="13">
        <f>IF(OR(Model!F518&gt;100,Model!F518&lt;0.02),44.390782,Model!F518)</f>
        <v>44.390782000000002</v>
      </c>
      <c r="O512" s="13">
        <f>IF(OR(Model!G518&gt;6,Model!G518&lt;0.02),1.74888827,Model!G518)</f>
        <v>1.7488882699999999</v>
      </c>
      <c r="P512" s="13">
        <f>IF(OR(Model!H518&gt;0.6,Model!H518&lt;0.02),0.3561162,Model!H518)</f>
        <v>0.35611619999999999</v>
      </c>
      <c r="Q512" s="13">
        <f>IF(OR(Model!I518&gt;80,Model!I518&lt;0.02),39.55,Model!I518)</f>
        <v>39.549999999999997</v>
      </c>
      <c r="R512" s="13">
        <f>IF(OR(Model!J518&gt;80,Model!J518&lt;0.02),39.55,Model!J518)</f>
        <v>39.549999999999997</v>
      </c>
      <c r="S512" s="13">
        <f>IF(OR(Model!K518&gt;120,Model!K518&lt;0.02),63.9,Model!K518)</f>
        <v>63.9</v>
      </c>
      <c r="T512" s="13">
        <f>IF(OR(Model!L518&gt;11,Model!L518&lt;0.02),6.4719718,Model!L518)</f>
        <v>6.4719718000000004</v>
      </c>
      <c r="U512" s="13">
        <f t="shared" si="7"/>
        <v>0.94885144831249479</v>
      </c>
      <c r="V512" t="b">
        <f>IF(Model!B518&gt;0,'Calulations '!J512-U512)</f>
        <v>0</v>
      </c>
    </row>
    <row r="513" spans="10:22" x14ac:dyDescent="0.3">
      <c r="J513" s="13">
        <f>IF(OR(Model!B519&gt;7,Model!B519&lt;0.5),3.433,Model!B519)</f>
        <v>3.4329999999999998</v>
      </c>
      <c r="K513" s="13">
        <f>IF(OR(Model!C519&gt;0.4,Model!C519&lt;0.05),0.2550503,Model!C519)</f>
        <v>0.25505030000000001</v>
      </c>
      <c r="L513" s="13">
        <f>IF(OR(Model!D519&gt;5,Model!D519&lt;0.05),2.2251955,Model!D519)</f>
        <v>2.2251954999999999</v>
      </c>
      <c r="M513" s="13">
        <f>IF(OR(Model!E519&gt;3800,Model!E519&lt;0.02),1979.0503,Model!E519)</f>
        <v>1979.0503000000001</v>
      </c>
      <c r="N513" s="13">
        <f>IF(OR(Model!F519&gt;100,Model!F519&lt;0.02),44.390782,Model!F519)</f>
        <v>44.390782000000002</v>
      </c>
      <c r="O513" s="13">
        <f>IF(OR(Model!G519&gt;6,Model!G519&lt;0.02),1.74888827,Model!G519)</f>
        <v>1.7488882699999999</v>
      </c>
      <c r="P513" s="13">
        <f>IF(OR(Model!H519&gt;0.6,Model!H519&lt;0.02),0.3561162,Model!H519)</f>
        <v>0.35611619999999999</v>
      </c>
      <c r="Q513" s="13">
        <f>IF(OR(Model!I519&gt;80,Model!I519&lt;0.02),39.55,Model!I519)</f>
        <v>39.549999999999997</v>
      </c>
      <c r="R513" s="13">
        <f>IF(OR(Model!J519&gt;80,Model!J519&lt;0.02),39.55,Model!J519)</f>
        <v>39.549999999999997</v>
      </c>
      <c r="S513" s="13">
        <f>IF(OR(Model!K519&gt;120,Model!K519&lt;0.02),63.9,Model!K519)</f>
        <v>63.9</v>
      </c>
      <c r="T513" s="13">
        <f>IF(OR(Model!L519&gt;11,Model!L519&lt;0.02),6.4719718,Model!L519)</f>
        <v>6.4719718000000004</v>
      </c>
      <c r="U513" s="13">
        <f t="shared" si="7"/>
        <v>0.94885144831249479</v>
      </c>
      <c r="V513" t="b">
        <f>IF(Model!B519&gt;0,'Calulations '!J513-U513)</f>
        <v>0</v>
      </c>
    </row>
    <row r="514" spans="10:22" x14ac:dyDescent="0.3">
      <c r="J514" s="13">
        <f>IF(OR(Model!B520&gt;7,Model!B520&lt;0.5),3.433,Model!B520)</f>
        <v>3.4329999999999998</v>
      </c>
      <c r="K514" s="13">
        <f>IF(OR(Model!C520&gt;0.4,Model!C520&lt;0.05),0.2550503,Model!C520)</f>
        <v>0.25505030000000001</v>
      </c>
      <c r="L514" s="13">
        <f>IF(OR(Model!D520&gt;5,Model!D520&lt;0.05),2.2251955,Model!D520)</f>
        <v>2.2251954999999999</v>
      </c>
      <c r="M514" s="13">
        <f>IF(OR(Model!E520&gt;3800,Model!E520&lt;0.02),1979.0503,Model!E520)</f>
        <v>1979.0503000000001</v>
      </c>
      <c r="N514" s="13">
        <f>IF(OR(Model!F520&gt;100,Model!F520&lt;0.02),44.390782,Model!F520)</f>
        <v>44.390782000000002</v>
      </c>
      <c r="O514" s="13">
        <f>IF(OR(Model!G520&gt;6,Model!G520&lt;0.02),1.74888827,Model!G520)</f>
        <v>1.7488882699999999</v>
      </c>
      <c r="P514" s="13">
        <f>IF(OR(Model!H520&gt;0.6,Model!H520&lt;0.02),0.3561162,Model!H520)</f>
        <v>0.35611619999999999</v>
      </c>
      <c r="Q514" s="13">
        <f>IF(OR(Model!I520&gt;80,Model!I520&lt;0.02),39.55,Model!I520)</f>
        <v>39.549999999999997</v>
      </c>
      <c r="R514" s="13">
        <f>IF(OR(Model!J520&gt;80,Model!J520&lt;0.02),39.55,Model!J520)</f>
        <v>39.549999999999997</v>
      </c>
      <c r="S514" s="13">
        <f>IF(OR(Model!K520&gt;120,Model!K520&lt;0.02),63.9,Model!K520)</f>
        <v>63.9</v>
      </c>
      <c r="T514" s="13">
        <f>IF(OR(Model!L520&gt;11,Model!L520&lt;0.02),6.4719718,Model!L520)</f>
        <v>6.4719718000000004</v>
      </c>
      <c r="U514" s="13">
        <f t="shared" si="7"/>
        <v>0.94885144831249479</v>
      </c>
      <c r="V514" t="b">
        <f>IF(Model!B520&gt;0,'Calulations '!J514-U514)</f>
        <v>0</v>
      </c>
    </row>
    <row r="515" spans="10:22" x14ac:dyDescent="0.3">
      <c r="J515" s="13">
        <f>IF(OR(Model!B521&gt;7,Model!B521&lt;0.5),3.433,Model!B521)</f>
        <v>3.4329999999999998</v>
      </c>
      <c r="K515" s="13">
        <f>IF(OR(Model!C521&gt;0.4,Model!C521&lt;0.05),0.2550503,Model!C521)</f>
        <v>0.25505030000000001</v>
      </c>
      <c r="L515" s="13">
        <f>IF(OR(Model!D521&gt;5,Model!D521&lt;0.05),2.2251955,Model!D521)</f>
        <v>2.2251954999999999</v>
      </c>
      <c r="M515" s="13">
        <f>IF(OR(Model!E521&gt;3800,Model!E521&lt;0.02),1979.0503,Model!E521)</f>
        <v>1979.0503000000001</v>
      </c>
      <c r="N515" s="13">
        <f>IF(OR(Model!F521&gt;100,Model!F521&lt;0.02),44.390782,Model!F521)</f>
        <v>44.390782000000002</v>
      </c>
      <c r="O515" s="13">
        <f>IF(OR(Model!G521&gt;6,Model!G521&lt;0.02),1.74888827,Model!G521)</f>
        <v>1.7488882699999999</v>
      </c>
      <c r="P515" s="13">
        <f>IF(OR(Model!H521&gt;0.6,Model!H521&lt;0.02),0.3561162,Model!H521)</f>
        <v>0.35611619999999999</v>
      </c>
      <c r="Q515" s="13">
        <f>IF(OR(Model!I521&gt;80,Model!I521&lt;0.02),39.55,Model!I521)</f>
        <v>39.549999999999997</v>
      </c>
      <c r="R515" s="13">
        <f>IF(OR(Model!J521&gt;80,Model!J521&lt;0.02),39.55,Model!J521)</f>
        <v>39.549999999999997</v>
      </c>
      <c r="S515" s="13">
        <f>IF(OR(Model!K521&gt;120,Model!K521&lt;0.02),63.9,Model!K521)</f>
        <v>63.9</v>
      </c>
      <c r="T515" s="13">
        <f>IF(OR(Model!L521&gt;11,Model!L521&lt;0.02),6.4719718,Model!L521)</f>
        <v>6.4719718000000004</v>
      </c>
      <c r="U515" s="13">
        <f t="shared" si="7"/>
        <v>0.94885144831249479</v>
      </c>
      <c r="V515" t="b">
        <f>IF(Model!B521&gt;0,'Calulations '!J515-U515)</f>
        <v>0</v>
      </c>
    </row>
    <row r="516" spans="10:22" x14ac:dyDescent="0.3">
      <c r="J516" s="13">
        <f>IF(OR(Model!B522&gt;7,Model!B522&lt;0.5),3.433,Model!B522)</f>
        <v>3.4329999999999998</v>
      </c>
      <c r="K516" s="13">
        <f>IF(OR(Model!C522&gt;0.4,Model!C522&lt;0.05),0.2550503,Model!C522)</f>
        <v>0.25505030000000001</v>
      </c>
      <c r="L516" s="13">
        <f>IF(OR(Model!D522&gt;5,Model!D522&lt;0.05),2.2251955,Model!D522)</f>
        <v>2.2251954999999999</v>
      </c>
      <c r="M516" s="13">
        <f>IF(OR(Model!E522&gt;3800,Model!E522&lt;0.02),1979.0503,Model!E522)</f>
        <v>1979.0503000000001</v>
      </c>
      <c r="N516" s="13">
        <f>IF(OR(Model!F522&gt;100,Model!F522&lt;0.02),44.390782,Model!F522)</f>
        <v>44.390782000000002</v>
      </c>
      <c r="O516" s="13">
        <f>IF(OR(Model!G522&gt;6,Model!G522&lt;0.02),1.74888827,Model!G522)</f>
        <v>1.7488882699999999</v>
      </c>
      <c r="P516" s="13">
        <f>IF(OR(Model!H522&gt;0.6,Model!H522&lt;0.02),0.3561162,Model!H522)</f>
        <v>0.35611619999999999</v>
      </c>
      <c r="Q516" s="13">
        <f>IF(OR(Model!I522&gt;80,Model!I522&lt;0.02),39.55,Model!I522)</f>
        <v>39.549999999999997</v>
      </c>
      <c r="R516" s="13">
        <f>IF(OR(Model!J522&gt;80,Model!J522&lt;0.02),39.55,Model!J522)</f>
        <v>39.549999999999997</v>
      </c>
      <c r="S516" s="13">
        <f>IF(OR(Model!K522&gt;120,Model!K522&lt;0.02),63.9,Model!K522)</f>
        <v>63.9</v>
      </c>
      <c r="T516" s="13">
        <f>IF(OR(Model!L522&gt;11,Model!L522&lt;0.02),6.4719718,Model!L522)</f>
        <v>6.4719718000000004</v>
      </c>
      <c r="U516" s="13">
        <f t="shared" si="7"/>
        <v>0.94885144831249479</v>
      </c>
      <c r="V516" t="b">
        <f>IF(Model!B522&gt;0,'Calulations '!J516-U516)</f>
        <v>0</v>
      </c>
    </row>
    <row r="517" spans="10:22" x14ac:dyDescent="0.3">
      <c r="J517" s="13">
        <f>IF(OR(Model!B523&gt;7,Model!B523&lt;0.5),3.433,Model!B523)</f>
        <v>3.4329999999999998</v>
      </c>
      <c r="K517" s="13">
        <f>IF(OR(Model!C523&gt;0.4,Model!C523&lt;0.05),0.2550503,Model!C523)</f>
        <v>0.25505030000000001</v>
      </c>
      <c r="L517" s="13">
        <f>IF(OR(Model!D523&gt;5,Model!D523&lt;0.05),2.2251955,Model!D523)</f>
        <v>2.2251954999999999</v>
      </c>
      <c r="M517" s="13">
        <f>IF(OR(Model!E523&gt;3800,Model!E523&lt;0.02),1979.0503,Model!E523)</f>
        <v>1979.0503000000001</v>
      </c>
      <c r="N517" s="13">
        <f>IF(OR(Model!F523&gt;100,Model!F523&lt;0.02),44.390782,Model!F523)</f>
        <v>44.390782000000002</v>
      </c>
      <c r="O517" s="13">
        <f>IF(OR(Model!G523&gt;6,Model!G523&lt;0.02),1.74888827,Model!G523)</f>
        <v>1.7488882699999999</v>
      </c>
      <c r="P517" s="13">
        <f>IF(OR(Model!H523&gt;0.6,Model!H523&lt;0.02),0.3561162,Model!H523)</f>
        <v>0.35611619999999999</v>
      </c>
      <c r="Q517" s="13">
        <f>IF(OR(Model!I523&gt;80,Model!I523&lt;0.02),39.55,Model!I523)</f>
        <v>39.549999999999997</v>
      </c>
      <c r="R517" s="13">
        <f>IF(OR(Model!J523&gt;80,Model!J523&lt;0.02),39.55,Model!J523)</f>
        <v>39.549999999999997</v>
      </c>
      <c r="S517" s="13">
        <f>IF(OR(Model!K523&gt;120,Model!K523&lt;0.02),63.9,Model!K523)</f>
        <v>63.9</v>
      </c>
      <c r="T517" s="13">
        <f>IF(OR(Model!L523&gt;11,Model!L523&lt;0.02),6.4719718,Model!L523)</f>
        <v>6.4719718000000004</v>
      </c>
      <c r="U517" s="13">
        <f t="shared" si="7"/>
        <v>0.94885144831249479</v>
      </c>
      <c r="V517" t="b">
        <f>IF(Model!B523&gt;0,'Calulations '!J517-U517)</f>
        <v>0</v>
      </c>
    </row>
    <row r="518" spans="10:22" x14ac:dyDescent="0.3">
      <c r="J518" s="13">
        <f>IF(OR(Model!B524&gt;7,Model!B524&lt;0.5),3.433,Model!B524)</f>
        <v>3.4329999999999998</v>
      </c>
      <c r="K518" s="13">
        <f>IF(OR(Model!C524&gt;0.4,Model!C524&lt;0.05),0.2550503,Model!C524)</f>
        <v>0.25505030000000001</v>
      </c>
      <c r="L518" s="13">
        <f>IF(OR(Model!D524&gt;5,Model!D524&lt;0.05),2.2251955,Model!D524)</f>
        <v>2.2251954999999999</v>
      </c>
      <c r="M518" s="13">
        <f>IF(OR(Model!E524&gt;3800,Model!E524&lt;0.02),1979.0503,Model!E524)</f>
        <v>1979.0503000000001</v>
      </c>
      <c r="N518" s="13">
        <f>IF(OR(Model!F524&gt;100,Model!F524&lt;0.02),44.390782,Model!F524)</f>
        <v>44.390782000000002</v>
      </c>
      <c r="O518" s="13">
        <f>IF(OR(Model!G524&gt;6,Model!G524&lt;0.02),1.74888827,Model!G524)</f>
        <v>1.7488882699999999</v>
      </c>
      <c r="P518" s="13">
        <f>IF(OR(Model!H524&gt;0.6,Model!H524&lt;0.02),0.3561162,Model!H524)</f>
        <v>0.35611619999999999</v>
      </c>
      <c r="Q518" s="13">
        <f>IF(OR(Model!I524&gt;80,Model!I524&lt;0.02),39.55,Model!I524)</f>
        <v>39.549999999999997</v>
      </c>
      <c r="R518" s="13">
        <f>IF(OR(Model!J524&gt;80,Model!J524&lt;0.02),39.55,Model!J524)</f>
        <v>39.549999999999997</v>
      </c>
      <c r="S518" s="13">
        <f>IF(OR(Model!K524&gt;120,Model!K524&lt;0.02),63.9,Model!K524)</f>
        <v>63.9</v>
      </c>
      <c r="T518" s="13">
        <f>IF(OR(Model!L524&gt;11,Model!L524&lt;0.02),6.4719718,Model!L524)</f>
        <v>6.4719718000000004</v>
      </c>
      <c r="U518" s="13">
        <f t="shared" si="7"/>
        <v>0.94885144831249479</v>
      </c>
      <c r="V518" t="b">
        <f>IF(Model!B524&gt;0,'Calulations '!J518-U518)</f>
        <v>0</v>
      </c>
    </row>
    <row r="519" spans="10:22" x14ac:dyDescent="0.3">
      <c r="J519" s="13">
        <f>IF(OR(Model!B525&gt;7,Model!B525&lt;0.5),3.433,Model!B525)</f>
        <v>3.4329999999999998</v>
      </c>
      <c r="K519" s="13">
        <f>IF(OR(Model!C525&gt;0.4,Model!C525&lt;0.05),0.2550503,Model!C525)</f>
        <v>0.25505030000000001</v>
      </c>
      <c r="L519" s="13">
        <f>IF(OR(Model!D525&gt;5,Model!D525&lt;0.05),2.2251955,Model!D525)</f>
        <v>2.2251954999999999</v>
      </c>
      <c r="M519" s="13">
        <f>IF(OR(Model!E525&gt;3800,Model!E525&lt;0.02),1979.0503,Model!E525)</f>
        <v>1979.0503000000001</v>
      </c>
      <c r="N519" s="13">
        <f>IF(OR(Model!F525&gt;100,Model!F525&lt;0.02),44.390782,Model!F525)</f>
        <v>44.390782000000002</v>
      </c>
      <c r="O519" s="13">
        <f>IF(OR(Model!G525&gt;6,Model!G525&lt;0.02),1.74888827,Model!G525)</f>
        <v>1.7488882699999999</v>
      </c>
      <c r="P519" s="13">
        <f>IF(OR(Model!H525&gt;0.6,Model!H525&lt;0.02),0.3561162,Model!H525)</f>
        <v>0.35611619999999999</v>
      </c>
      <c r="Q519" s="13">
        <f>IF(OR(Model!I525&gt;80,Model!I525&lt;0.02),39.55,Model!I525)</f>
        <v>39.549999999999997</v>
      </c>
      <c r="R519" s="13">
        <f>IF(OR(Model!J525&gt;80,Model!J525&lt;0.02),39.55,Model!J525)</f>
        <v>39.549999999999997</v>
      </c>
      <c r="S519" s="13">
        <f>IF(OR(Model!K525&gt;120,Model!K525&lt;0.02),63.9,Model!K525)</f>
        <v>63.9</v>
      </c>
      <c r="T519" s="13">
        <f>IF(OR(Model!L525&gt;11,Model!L525&lt;0.02),6.4719718,Model!L525)</f>
        <v>6.4719718000000004</v>
      </c>
      <c r="U519" s="13">
        <f t="shared" si="7"/>
        <v>0.94885144831249479</v>
      </c>
      <c r="V519" t="b">
        <f>IF(Model!B525&gt;0,'Calulations '!J519-U519)</f>
        <v>0</v>
      </c>
    </row>
    <row r="520" spans="10:22" x14ac:dyDescent="0.3">
      <c r="J520" s="13">
        <f>IF(OR(Model!B526&gt;7,Model!B526&lt;0.5),3.433,Model!B526)</f>
        <v>3.4329999999999998</v>
      </c>
      <c r="K520" s="13">
        <f>IF(OR(Model!C526&gt;0.4,Model!C526&lt;0.05),0.2550503,Model!C526)</f>
        <v>0.25505030000000001</v>
      </c>
      <c r="L520" s="13">
        <f>IF(OR(Model!D526&gt;5,Model!D526&lt;0.05),2.2251955,Model!D526)</f>
        <v>2.2251954999999999</v>
      </c>
      <c r="M520" s="13">
        <f>IF(OR(Model!E526&gt;3800,Model!E526&lt;0.02),1979.0503,Model!E526)</f>
        <v>1979.0503000000001</v>
      </c>
      <c r="N520" s="13">
        <f>IF(OR(Model!F526&gt;100,Model!F526&lt;0.02),44.390782,Model!F526)</f>
        <v>44.390782000000002</v>
      </c>
      <c r="O520" s="13">
        <f>IF(OR(Model!G526&gt;6,Model!G526&lt;0.02),1.74888827,Model!G526)</f>
        <v>1.7488882699999999</v>
      </c>
      <c r="P520" s="13">
        <f>IF(OR(Model!H526&gt;0.6,Model!H526&lt;0.02),0.3561162,Model!H526)</f>
        <v>0.35611619999999999</v>
      </c>
      <c r="Q520" s="13">
        <f>IF(OR(Model!I526&gt;80,Model!I526&lt;0.02),39.55,Model!I526)</f>
        <v>39.549999999999997</v>
      </c>
      <c r="R520" s="13">
        <f>IF(OR(Model!J526&gt;80,Model!J526&lt;0.02),39.55,Model!J526)</f>
        <v>39.549999999999997</v>
      </c>
      <c r="S520" s="13">
        <f>IF(OR(Model!K526&gt;120,Model!K526&lt;0.02),63.9,Model!K526)</f>
        <v>63.9</v>
      </c>
      <c r="T520" s="13">
        <f>IF(OR(Model!L526&gt;11,Model!L526&lt;0.02),6.4719718,Model!L526)</f>
        <v>6.4719718000000004</v>
      </c>
      <c r="U520" s="13">
        <f t="shared" si="7"/>
        <v>0.94885144831249479</v>
      </c>
      <c r="V520" t="b">
        <f>IF(Model!B526&gt;0,'Calulations '!J520-U520)</f>
        <v>0</v>
      </c>
    </row>
    <row r="521" spans="10:22" x14ac:dyDescent="0.3">
      <c r="J521" s="13">
        <f>IF(OR(Model!B527&gt;7,Model!B527&lt;0.5),3.433,Model!B527)</f>
        <v>3.4329999999999998</v>
      </c>
      <c r="K521" s="13">
        <f>IF(OR(Model!C527&gt;0.4,Model!C527&lt;0.05),0.2550503,Model!C527)</f>
        <v>0.25505030000000001</v>
      </c>
      <c r="L521" s="13">
        <f>IF(OR(Model!D527&gt;5,Model!D527&lt;0.05),2.2251955,Model!D527)</f>
        <v>2.2251954999999999</v>
      </c>
      <c r="M521" s="13">
        <f>IF(OR(Model!E527&gt;3800,Model!E527&lt;0.02),1979.0503,Model!E527)</f>
        <v>1979.0503000000001</v>
      </c>
      <c r="N521" s="13">
        <f>IF(OR(Model!F527&gt;100,Model!F527&lt;0.02),44.390782,Model!F527)</f>
        <v>44.390782000000002</v>
      </c>
      <c r="O521" s="13">
        <f>IF(OR(Model!G527&gt;6,Model!G527&lt;0.02),1.74888827,Model!G527)</f>
        <v>1.7488882699999999</v>
      </c>
      <c r="P521" s="13">
        <f>IF(OR(Model!H527&gt;0.6,Model!H527&lt;0.02),0.3561162,Model!H527)</f>
        <v>0.35611619999999999</v>
      </c>
      <c r="Q521" s="13">
        <f>IF(OR(Model!I527&gt;80,Model!I527&lt;0.02),39.55,Model!I527)</f>
        <v>39.549999999999997</v>
      </c>
      <c r="R521" s="13">
        <f>IF(OR(Model!J527&gt;80,Model!J527&lt;0.02),39.55,Model!J527)</f>
        <v>39.549999999999997</v>
      </c>
      <c r="S521" s="13">
        <f>IF(OR(Model!K527&gt;120,Model!K527&lt;0.02),63.9,Model!K527)</f>
        <v>63.9</v>
      </c>
      <c r="T521" s="13">
        <f>IF(OR(Model!L527&gt;11,Model!L527&lt;0.02),6.4719718,Model!L527)</f>
        <v>6.4719718000000004</v>
      </c>
      <c r="U521" s="13">
        <f t="shared" si="7"/>
        <v>0.94885144831249479</v>
      </c>
      <c r="V521" t="b">
        <f>IF(Model!B527&gt;0,'Calulations '!J521-U521)</f>
        <v>0</v>
      </c>
    </row>
    <row r="522" spans="10:22" x14ac:dyDescent="0.3">
      <c r="J522" s="13">
        <f>IF(OR(Model!B528&gt;7,Model!B528&lt;0.5),3.433,Model!B528)</f>
        <v>3.4329999999999998</v>
      </c>
      <c r="K522" s="13">
        <f>IF(OR(Model!C528&gt;0.4,Model!C528&lt;0.05),0.2550503,Model!C528)</f>
        <v>0.25505030000000001</v>
      </c>
      <c r="L522" s="13">
        <f>IF(OR(Model!D528&gt;5,Model!D528&lt;0.05),2.2251955,Model!D528)</f>
        <v>2.2251954999999999</v>
      </c>
      <c r="M522" s="13">
        <f>IF(OR(Model!E528&gt;3800,Model!E528&lt;0.02),1979.0503,Model!E528)</f>
        <v>1979.0503000000001</v>
      </c>
      <c r="N522" s="13">
        <f>IF(OR(Model!F528&gt;100,Model!F528&lt;0.02),44.390782,Model!F528)</f>
        <v>44.390782000000002</v>
      </c>
      <c r="O522" s="13">
        <f>IF(OR(Model!G528&gt;6,Model!G528&lt;0.02),1.74888827,Model!G528)</f>
        <v>1.7488882699999999</v>
      </c>
      <c r="P522" s="13">
        <f>IF(OR(Model!H528&gt;0.6,Model!H528&lt;0.02),0.3561162,Model!H528)</f>
        <v>0.35611619999999999</v>
      </c>
      <c r="Q522" s="13">
        <f>IF(OR(Model!I528&gt;80,Model!I528&lt;0.02),39.55,Model!I528)</f>
        <v>39.549999999999997</v>
      </c>
      <c r="R522" s="13">
        <f>IF(OR(Model!J528&gt;80,Model!J528&lt;0.02),39.55,Model!J528)</f>
        <v>39.549999999999997</v>
      </c>
      <c r="S522" s="13">
        <f>IF(OR(Model!K528&gt;120,Model!K528&lt;0.02),63.9,Model!K528)</f>
        <v>63.9</v>
      </c>
      <c r="T522" s="13">
        <f>IF(OR(Model!L528&gt;11,Model!L528&lt;0.02),6.4719718,Model!L528)</f>
        <v>6.4719718000000004</v>
      </c>
      <c r="U522" s="13">
        <f t="shared" si="7"/>
        <v>0.94885144831249479</v>
      </c>
      <c r="V522" t="b">
        <f>IF(Model!B528&gt;0,'Calulations '!J522-U522)</f>
        <v>0</v>
      </c>
    </row>
    <row r="523" spans="10:22" x14ac:dyDescent="0.3">
      <c r="J523" s="13">
        <f>IF(OR(Model!B529&gt;7,Model!B529&lt;0.5),3.433,Model!B529)</f>
        <v>3.4329999999999998</v>
      </c>
      <c r="K523" s="13">
        <f>IF(OR(Model!C529&gt;0.4,Model!C529&lt;0.05),0.2550503,Model!C529)</f>
        <v>0.25505030000000001</v>
      </c>
      <c r="L523" s="13">
        <f>IF(OR(Model!D529&gt;5,Model!D529&lt;0.05),2.2251955,Model!D529)</f>
        <v>2.2251954999999999</v>
      </c>
      <c r="M523" s="13">
        <f>IF(OR(Model!E529&gt;3800,Model!E529&lt;0.02),1979.0503,Model!E529)</f>
        <v>1979.0503000000001</v>
      </c>
      <c r="N523" s="13">
        <f>IF(OR(Model!F529&gt;100,Model!F529&lt;0.02),44.390782,Model!F529)</f>
        <v>44.390782000000002</v>
      </c>
      <c r="O523" s="13">
        <f>IF(OR(Model!G529&gt;6,Model!G529&lt;0.02),1.74888827,Model!G529)</f>
        <v>1.7488882699999999</v>
      </c>
      <c r="P523" s="13">
        <f>IF(OR(Model!H529&gt;0.6,Model!H529&lt;0.02),0.3561162,Model!H529)</f>
        <v>0.35611619999999999</v>
      </c>
      <c r="Q523" s="13">
        <f>IF(OR(Model!I529&gt;80,Model!I529&lt;0.02),39.55,Model!I529)</f>
        <v>39.549999999999997</v>
      </c>
      <c r="R523" s="13">
        <f>IF(OR(Model!J529&gt;80,Model!J529&lt;0.02),39.55,Model!J529)</f>
        <v>39.549999999999997</v>
      </c>
      <c r="S523" s="13">
        <f>IF(OR(Model!K529&gt;120,Model!K529&lt;0.02),63.9,Model!K529)</f>
        <v>63.9</v>
      </c>
      <c r="T523" s="13">
        <f>IF(OR(Model!L529&gt;11,Model!L529&lt;0.02),6.4719718,Model!L529)</f>
        <v>6.4719718000000004</v>
      </c>
      <c r="U523" s="13">
        <f t="shared" si="7"/>
        <v>0.94885144831249479</v>
      </c>
      <c r="V523" t="b">
        <f>IF(Model!B529&gt;0,'Calulations '!J523-U523)</f>
        <v>0</v>
      </c>
    </row>
    <row r="524" spans="10:22" x14ac:dyDescent="0.3">
      <c r="J524" s="13">
        <f>IF(OR(Model!B530&gt;7,Model!B530&lt;0.5),3.433,Model!B530)</f>
        <v>3.4329999999999998</v>
      </c>
      <c r="K524" s="13">
        <f>IF(OR(Model!C530&gt;0.4,Model!C530&lt;0.05),0.2550503,Model!C530)</f>
        <v>0.25505030000000001</v>
      </c>
      <c r="L524" s="13">
        <f>IF(OR(Model!D530&gt;5,Model!D530&lt;0.05),2.2251955,Model!D530)</f>
        <v>2.2251954999999999</v>
      </c>
      <c r="M524" s="13">
        <f>IF(OR(Model!E530&gt;3800,Model!E530&lt;0.02),1979.0503,Model!E530)</f>
        <v>1979.0503000000001</v>
      </c>
      <c r="N524" s="13">
        <f>IF(OR(Model!F530&gt;100,Model!F530&lt;0.02),44.390782,Model!F530)</f>
        <v>44.390782000000002</v>
      </c>
      <c r="O524" s="13">
        <f>IF(OR(Model!G530&gt;6,Model!G530&lt;0.02),1.74888827,Model!G530)</f>
        <v>1.7488882699999999</v>
      </c>
      <c r="P524" s="13">
        <f>IF(OR(Model!H530&gt;0.6,Model!H530&lt;0.02),0.3561162,Model!H530)</f>
        <v>0.35611619999999999</v>
      </c>
      <c r="Q524" s="13">
        <f>IF(OR(Model!I530&gt;80,Model!I530&lt;0.02),39.55,Model!I530)</f>
        <v>39.549999999999997</v>
      </c>
      <c r="R524" s="13">
        <f>IF(OR(Model!J530&gt;80,Model!J530&lt;0.02),39.55,Model!J530)</f>
        <v>39.549999999999997</v>
      </c>
      <c r="S524" s="13">
        <f>IF(OR(Model!K530&gt;120,Model!K530&lt;0.02),63.9,Model!K530)</f>
        <v>63.9</v>
      </c>
      <c r="T524" s="13">
        <f>IF(OR(Model!L530&gt;11,Model!L530&lt;0.02),6.4719718,Model!L530)</f>
        <v>6.4719718000000004</v>
      </c>
      <c r="U524" s="13">
        <f t="shared" ref="U524:U587" si="8">IF($A$10="NF",($B$83+$B$84*K524+$B$85*M524+$B$86*N524+$B$87*R524+$B$88*T524+(L524/39.1)*$B$89+(O524/20.04)*$B$90+(P524/12.16)*$B$91+(K524-0.254695965417868)*(((O524/20.04)-0.0873483583285303)*-7.3498004038469)+(K524-0.254695965417868)*(((P524/12.16)-0.0293638848126801)*-102.292324166221)+$B$94*J524),0)</f>
        <v>0.94885144831249479</v>
      </c>
      <c r="V524" t="b">
        <f>IF(Model!B530&gt;0,'Calulations '!J524-U524)</f>
        <v>0</v>
      </c>
    </row>
    <row r="525" spans="10:22" x14ac:dyDescent="0.3">
      <c r="J525" s="13">
        <f>IF(OR(Model!B531&gt;7,Model!B531&lt;0.5),3.433,Model!B531)</f>
        <v>3.4329999999999998</v>
      </c>
      <c r="K525" s="13">
        <f>IF(OR(Model!C531&gt;0.4,Model!C531&lt;0.05),0.2550503,Model!C531)</f>
        <v>0.25505030000000001</v>
      </c>
      <c r="L525" s="13">
        <f>IF(OR(Model!D531&gt;5,Model!D531&lt;0.05),2.2251955,Model!D531)</f>
        <v>2.2251954999999999</v>
      </c>
      <c r="M525" s="13">
        <f>IF(OR(Model!E531&gt;3800,Model!E531&lt;0.02),1979.0503,Model!E531)</f>
        <v>1979.0503000000001</v>
      </c>
      <c r="N525" s="13">
        <f>IF(OR(Model!F531&gt;100,Model!F531&lt;0.02),44.390782,Model!F531)</f>
        <v>44.390782000000002</v>
      </c>
      <c r="O525" s="13">
        <f>IF(OR(Model!G531&gt;6,Model!G531&lt;0.02),1.74888827,Model!G531)</f>
        <v>1.7488882699999999</v>
      </c>
      <c r="P525" s="13">
        <f>IF(OR(Model!H531&gt;0.6,Model!H531&lt;0.02),0.3561162,Model!H531)</f>
        <v>0.35611619999999999</v>
      </c>
      <c r="Q525" s="13">
        <f>IF(OR(Model!I531&gt;80,Model!I531&lt;0.02),39.55,Model!I531)</f>
        <v>39.549999999999997</v>
      </c>
      <c r="R525" s="13">
        <f>IF(OR(Model!J531&gt;80,Model!J531&lt;0.02),39.55,Model!J531)</f>
        <v>39.549999999999997</v>
      </c>
      <c r="S525" s="13">
        <f>IF(OR(Model!K531&gt;120,Model!K531&lt;0.02),63.9,Model!K531)</f>
        <v>63.9</v>
      </c>
      <c r="T525" s="13">
        <f>IF(OR(Model!L531&gt;11,Model!L531&lt;0.02),6.4719718,Model!L531)</f>
        <v>6.4719718000000004</v>
      </c>
      <c r="U525" s="13">
        <f t="shared" si="8"/>
        <v>0.94885144831249479</v>
      </c>
      <c r="V525" t="b">
        <f>IF(Model!B531&gt;0,'Calulations '!J525-U525)</f>
        <v>0</v>
      </c>
    </row>
    <row r="526" spans="10:22" x14ac:dyDescent="0.3">
      <c r="J526" s="13">
        <f>IF(OR(Model!B532&gt;7,Model!B532&lt;0.5),3.433,Model!B532)</f>
        <v>3.4329999999999998</v>
      </c>
      <c r="K526" s="13">
        <f>IF(OR(Model!C532&gt;0.4,Model!C532&lt;0.05),0.2550503,Model!C532)</f>
        <v>0.25505030000000001</v>
      </c>
      <c r="L526" s="13">
        <f>IF(OR(Model!D532&gt;5,Model!D532&lt;0.05),2.2251955,Model!D532)</f>
        <v>2.2251954999999999</v>
      </c>
      <c r="M526" s="13">
        <f>IF(OR(Model!E532&gt;3800,Model!E532&lt;0.02),1979.0503,Model!E532)</f>
        <v>1979.0503000000001</v>
      </c>
      <c r="N526" s="13">
        <f>IF(OR(Model!F532&gt;100,Model!F532&lt;0.02),44.390782,Model!F532)</f>
        <v>44.390782000000002</v>
      </c>
      <c r="O526" s="13">
        <f>IF(OR(Model!G532&gt;6,Model!G532&lt;0.02),1.74888827,Model!G532)</f>
        <v>1.7488882699999999</v>
      </c>
      <c r="P526" s="13">
        <f>IF(OR(Model!H532&gt;0.6,Model!H532&lt;0.02),0.3561162,Model!H532)</f>
        <v>0.35611619999999999</v>
      </c>
      <c r="Q526" s="13">
        <f>IF(OR(Model!I532&gt;80,Model!I532&lt;0.02),39.55,Model!I532)</f>
        <v>39.549999999999997</v>
      </c>
      <c r="R526" s="13">
        <f>IF(OR(Model!J532&gt;80,Model!J532&lt;0.02),39.55,Model!J532)</f>
        <v>39.549999999999997</v>
      </c>
      <c r="S526" s="13">
        <f>IF(OR(Model!K532&gt;120,Model!K532&lt;0.02),63.9,Model!K532)</f>
        <v>63.9</v>
      </c>
      <c r="T526" s="13">
        <f>IF(OR(Model!L532&gt;11,Model!L532&lt;0.02),6.4719718,Model!L532)</f>
        <v>6.4719718000000004</v>
      </c>
      <c r="U526" s="13">
        <f t="shared" si="8"/>
        <v>0.94885144831249479</v>
      </c>
      <c r="V526" t="b">
        <f>IF(Model!B532&gt;0,'Calulations '!J526-U526)</f>
        <v>0</v>
      </c>
    </row>
    <row r="527" spans="10:22" x14ac:dyDescent="0.3">
      <c r="J527" s="13">
        <f>IF(OR(Model!B533&gt;7,Model!B533&lt;0.5),3.433,Model!B533)</f>
        <v>3.4329999999999998</v>
      </c>
      <c r="K527" s="13">
        <f>IF(OR(Model!C533&gt;0.4,Model!C533&lt;0.05),0.2550503,Model!C533)</f>
        <v>0.25505030000000001</v>
      </c>
      <c r="L527" s="13">
        <f>IF(OR(Model!D533&gt;5,Model!D533&lt;0.05),2.2251955,Model!D533)</f>
        <v>2.2251954999999999</v>
      </c>
      <c r="M527" s="13">
        <f>IF(OR(Model!E533&gt;3800,Model!E533&lt;0.02),1979.0503,Model!E533)</f>
        <v>1979.0503000000001</v>
      </c>
      <c r="N527" s="13">
        <f>IF(OR(Model!F533&gt;100,Model!F533&lt;0.02),44.390782,Model!F533)</f>
        <v>44.390782000000002</v>
      </c>
      <c r="O527" s="13">
        <f>IF(OR(Model!G533&gt;6,Model!G533&lt;0.02),1.74888827,Model!G533)</f>
        <v>1.7488882699999999</v>
      </c>
      <c r="P527" s="13">
        <f>IF(OR(Model!H533&gt;0.6,Model!H533&lt;0.02),0.3561162,Model!H533)</f>
        <v>0.35611619999999999</v>
      </c>
      <c r="Q527" s="13">
        <f>IF(OR(Model!I533&gt;80,Model!I533&lt;0.02),39.55,Model!I533)</f>
        <v>39.549999999999997</v>
      </c>
      <c r="R527" s="13">
        <f>IF(OR(Model!J533&gt;80,Model!J533&lt;0.02),39.55,Model!J533)</f>
        <v>39.549999999999997</v>
      </c>
      <c r="S527" s="13">
        <f>IF(OR(Model!K533&gt;120,Model!K533&lt;0.02),63.9,Model!K533)</f>
        <v>63.9</v>
      </c>
      <c r="T527" s="13">
        <f>IF(OR(Model!L533&gt;11,Model!L533&lt;0.02),6.4719718,Model!L533)</f>
        <v>6.4719718000000004</v>
      </c>
      <c r="U527" s="13">
        <f t="shared" si="8"/>
        <v>0.94885144831249479</v>
      </c>
      <c r="V527" t="b">
        <f>IF(Model!B533&gt;0,'Calulations '!J527-U527)</f>
        <v>0</v>
      </c>
    </row>
    <row r="528" spans="10:22" x14ac:dyDescent="0.3">
      <c r="J528" s="13">
        <f>IF(OR(Model!B534&gt;7,Model!B534&lt;0.5),3.433,Model!B534)</f>
        <v>3.4329999999999998</v>
      </c>
      <c r="K528" s="13">
        <f>IF(OR(Model!C534&gt;0.4,Model!C534&lt;0.05),0.2550503,Model!C534)</f>
        <v>0.25505030000000001</v>
      </c>
      <c r="L528" s="13">
        <f>IF(OR(Model!D534&gt;5,Model!D534&lt;0.05),2.2251955,Model!D534)</f>
        <v>2.2251954999999999</v>
      </c>
      <c r="M528" s="13">
        <f>IF(OR(Model!E534&gt;3800,Model!E534&lt;0.02),1979.0503,Model!E534)</f>
        <v>1979.0503000000001</v>
      </c>
      <c r="N528" s="13">
        <f>IF(OR(Model!F534&gt;100,Model!F534&lt;0.02),44.390782,Model!F534)</f>
        <v>44.390782000000002</v>
      </c>
      <c r="O528" s="13">
        <f>IF(OR(Model!G534&gt;6,Model!G534&lt;0.02),1.74888827,Model!G534)</f>
        <v>1.7488882699999999</v>
      </c>
      <c r="P528" s="13">
        <f>IF(OR(Model!H534&gt;0.6,Model!H534&lt;0.02),0.3561162,Model!H534)</f>
        <v>0.35611619999999999</v>
      </c>
      <c r="Q528" s="13">
        <f>IF(OR(Model!I534&gt;80,Model!I534&lt;0.02),39.55,Model!I534)</f>
        <v>39.549999999999997</v>
      </c>
      <c r="R528" s="13">
        <f>IF(OR(Model!J534&gt;80,Model!J534&lt;0.02),39.55,Model!J534)</f>
        <v>39.549999999999997</v>
      </c>
      <c r="S528" s="13">
        <f>IF(OR(Model!K534&gt;120,Model!K534&lt;0.02),63.9,Model!K534)</f>
        <v>63.9</v>
      </c>
      <c r="T528" s="13">
        <f>IF(OR(Model!L534&gt;11,Model!L534&lt;0.02),6.4719718,Model!L534)</f>
        <v>6.4719718000000004</v>
      </c>
      <c r="U528" s="13">
        <f t="shared" si="8"/>
        <v>0.94885144831249479</v>
      </c>
      <c r="V528" t="b">
        <f>IF(Model!B534&gt;0,'Calulations '!J528-U528)</f>
        <v>0</v>
      </c>
    </row>
    <row r="529" spans="10:22" x14ac:dyDescent="0.3">
      <c r="J529" s="13">
        <f>IF(OR(Model!B535&gt;7,Model!B535&lt;0.5),3.433,Model!B535)</f>
        <v>3.4329999999999998</v>
      </c>
      <c r="K529" s="13">
        <f>IF(OR(Model!C535&gt;0.4,Model!C535&lt;0.05),0.2550503,Model!C535)</f>
        <v>0.25505030000000001</v>
      </c>
      <c r="L529" s="13">
        <f>IF(OR(Model!D535&gt;5,Model!D535&lt;0.05),2.2251955,Model!D535)</f>
        <v>2.2251954999999999</v>
      </c>
      <c r="M529" s="13">
        <f>IF(OR(Model!E535&gt;3800,Model!E535&lt;0.02),1979.0503,Model!E535)</f>
        <v>1979.0503000000001</v>
      </c>
      <c r="N529" s="13">
        <f>IF(OR(Model!F535&gt;100,Model!F535&lt;0.02),44.390782,Model!F535)</f>
        <v>44.390782000000002</v>
      </c>
      <c r="O529" s="13">
        <f>IF(OR(Model!G535&gt;6,Model!G535&lt;0.02),1.74888827,Model!G535)</f>
        <v>1.7488882699999999</v>
      </c>
      <c r="P529" s="13">
        <f>IF(OR(Model!H535&gt;0.6,Model!H535&lt;0.02),0.3561162,Model!H535)</f>
        <v>0.35611619999999999</v>
      </c>
      <c r="Q529" s="13">
        <f>IF(OR(Model!I535&gt;80,Model!I535&lt;0.02),39.55,Model!I535)</f>
        <v>39.549999999999997</v>
      </c>
      <c r="R529" s="13">
        <f>IF(OR(Model!J535&gt;80,Model!J535&lt;0.02),39.55,Model!J535)</f>
        <v>39.549999999999997</v>
      </c>
      <c r="S529" s="13">
        <f>IF(OR(Model!K535&gt;120,Model!K535&lt;0.02),63.9,Model!K535)</f>
        <v>63.9</v>
      </c>
      <c r="T529" s="13">
        <f>IF(OR(Model!L535&gt;11,Model!L535&lt;0.02),6.4719718,Model!L535)</f>
        <v>6.4719718000000004</v>
      </c>
      <c r="U529" s="13">
        <f t="shared" si="8"/>
        <v>0.94885144831249479</v>
      </c>
      <c r="V529" t="b">
        <f>IF(Model!B535&gt;0,'Calulations '!J529-U529)</f>
        <v>0</v>
      </c>
    </row>
    <row r="530" spans="10:22" x14ac:dyDescent="0.3">
      <c r="J530" s="13">
        <f>IF(OR(Model!B536&gt;7,Model!B536&lt;0.5),3.433,Model!B536)</f>
        <v>3.4329999999999998</v>
      </c>
      <c r="K530" s="13">
        <f>IF(OR(Model!C536&gt;0.4,Model!C536&lt;0.05),0.2550503,Model!C536)</f>
        <v>0.25505030000000001</v>
      </c>
      <c r="L530" s="13">
        <f>IF(OR(Model!D536&gt;5,Model!D536&lt;0.05),2.2251955,Model!D536)</f>
        <v>2.2251954999999999</v>
      </c>
      <c r="M530" s="13">
        <f>IF(OR(Model!E536&gt;3800,Model!E536&lt;0.02),1979.0503,Model!E536)</f>
        <v>1979.0503000000001</v>
      </c>
      <c r="N530" s="13">
        <f>IF(OR(Model!F536&gt;100,Model!F536&lt;0.02),44.390782,Model!F536)</f>
        <v>44.390782000000002</v>
      </c>
      <c r="O530" s="13">
        <f>IF(OR(Model!G536&gt;6,Model!G536&lt;0.02),1.74888827,Model!G536)</f>
        <v>1.7488882699999999</v>
      </c>
      <c r="P530" s="13">
        <f>IF(OR(Model!H536&gt;0.6,Model!H536&lt;0.02),0.3561162,Model!H536)</f>
        <v>0.35611619999999999</v>
      </c>
      <c r="Q530" s="13">
        <f>IF(OR(Model!I536&gt;80,Model!I536&lt;0.02),39.55,Model!I536)</f>
        <v>39.549999999999997</v>
      </c>
      <c r="R530" s="13">
        <f>IF(OR(Model!J536&gt;80,Model!J536&lt;0.02),39.55,Model!J536)</f>
        <v>39.549999999999997</v>
      </c>
      <c r="S530" s="13">
        <f>IF(OR(Model!K536&gt;120,Model!K536&lt;0.02),63.9,Model!K536)</f>
        <v>63.9</v>
      </c>
      <c r="T530" s="13">
        <f>IF(OR(Model!L536&gt;11,Model!L536&lt;0.02),6.4719718,Model!L536)</f>
        <v>6.4719718000000004</v>
      </c>
      <c r="U530" s="13">
        <f t="shared" si="8"/>
        <v>0.94885144831249479</v>
      </c>
      <c r="V530" t="b">
        <f>IF(Model!B536&gt;0,'Calulations '!J530-U530)</f>
        <v>0</v>
      </c>
    </row>
    <row r="531" spans="10:22" x14ac:dyDescent="0.3">
      <c r="J531" s="13">
        <f>IF(OR(Model!B537&gt;7,Model!B537&lt;0.5),3.433,Model!B537)</f>
        <v>3.4329999999999998</v>
      </c>
      <c r="K531" s="13">
        <f>IF(OR(Model!C537&gt;0.4,Model!C537&lt;0.05),0.2550503,Model!C537)</f>
        <v>0.25505030000000001</v>
      </c>
      <c r="L531" s="13">
        <f>IF(OR(Model!D537&gt;5,Model!D537&lt;0.05),2.2251955,Model!D537)</f>
        <v>2.2251954999999999</v>
      </c>
      <c r="M531" s="13">
        <f>IF(OR(Model!E537&gt;3800,Model!E537&lt;0.02),1979.0503,Model!E537)</f>
        <v>1979.0503000000001</v>
      </c>
      <c r="N531" s="13">
        <f>IF(OR(Model!F537&gt;100,Model!F537&lt;0.02),44.390782,Model!F537)</f>
        <v>44.390782000000002</v>
      </c>
      <c r="O531" s="13">
        <f>IF(OR(Model!G537&gt;6,Model!G537&lt;0.02),1.74888827,Model!G537)</f>
        <v>1.7488882699999999</v>
      </c>
      <c r="P531" s="13">
        <f>IF(OR(Model!H537&gt;0.6,Model!H537&lt;0.02),0.3561162,Model!H537)</f>
        <v>0.35611619999999999</v>
      </c>
      <c r="Q531" s="13">
        <f>IF(OR(Model!I537&gt;80,Model!I537&lt;0.02),39.55,Model!I537)</f>
        <v>39.549999999999997</v>
      </c>
      <c r="R531" s="13">
        <f>IF(OR(Model!J537&gt;80,Model!J537&lt;0.02),39.55,Model!J537)</f>
        <v>39.549999999999997</v>
      </c>
      <c r="S531" s="13">
        <f>IF(OR(Model!K537&gt;120,Model!K537&lt;0.02),63.9,Model!K537)</f>
        <v>63.9</v>
      </c>
      <c r="T531" s="13">
        <f>IF(OR(Model!L537&gt;11,Model!L537&lt;0.02),6.4719718,Model!L537)</f>
        <v>6.4719718000000004</v>
      </c>
      <c r="U531" s="13">
        <f t="shared" si="8"/>
        <v>0.94885144831249479</v>
      </c>
      <c r="V531" t="b">
        <f>IF(Model!B537&gt;0,'Calulations '!J531-U531)</f>
        <v>0</v>
      </c>
    </row>
    <row r="532" spans="10:22" x14ac:dyDescent="0.3">
      <c r="J532" s="13">
        <f>IF(OR(Model!B538&gt;7,Model!B538&lt;0.5),3.433,Model!B538)</f>
        <v>3.4329999999999998</v>
      </c>
      <c r="K532" s="13">
        <f>IF(OR(Model!C538&gt;0.4,Model!C538&lt;0.05),0.2550503,Model!C538)</f>
        <v>0.25505030000000001</v>
      </c>
      <c r="L532" s="13">
        <f>IF(OR(Model!D538&gt;5,Model!D538&lt;0.05),2.2251955,Model!D538)</f>
        <v>2.2251954999999999</v>
      </c>
      <c r="M532" s="13">
        <f>IF(OR(Model!E538&gt;3800,Model!E538&lt;0.02),1979.0503,Model!E538)</f>
        <v>1979.0503000000001</v>
      </c>
      <c r="N532" s="13">
        <f>IF(OR(Model!F538&gt;100,Model!F538&lt;0.02),44.390782,Model!F538)</f>
        <v>44.390782000000002</v>
      </c>
      <c r="O532" s="13">
        <f>IF(OR(Model!G538&gt;6,Model!G538&lt;0.02),1.74888827,Model!G538)</f>
        <v>1.7488882699999999</v>
      </c>
      <c r="P532" s="13">
        <f>IF(OR(Model!H538&gt;0.6,Model!H538&lt;0.02),0.3561162,Model!H538)</f>
        <v>0.35611619999999999</v>
      </c>
      <c r="Q532" s="13">
        <f>IF(OR(Model!I538&gt;80,Model!I538&lt;0.02),39.55,Model!I538)</f>
        <v>39.549999999999997</v>
      </c>
      <c r="R532" s="13">
        <f>IF(OR(Model!J538&gt;80,Model!J538&lt;0.02),39.55,Model!J538)</f>
        <v>39.549999999999997</v>
      </c>
      <c r="S532" s="13">
        <f>IF(OR(Model!K538&gt;120,Model!K538&lt;0.02),63.9,Model!K538)</f>
        <v>63.9</v>
      </c>
      <c r="T532" s="13">
        <f>IF(OR(Model!L538&gt;11,Model!L538&lt;0.02),6.4719718,Model!L538)</f>
        <v>6.4719718000000004</v>
      </c>
      <c r="U532" s="13">
        <f t="shared" si="8"/>
        <v>0.94885144831249479</v>
      </c>
      <c r="V532" t="b">
        <f>IF(Model!B538&gt;0,'Calulations '!J532-U532)</f>
        <v>0</v>
      </c>
    </row>
    <row r="533" spans="10:22" x14ac:dyDescent="0.3">
      <c r="J533" s="13">
        <f>IF(OR(Model!B539&gt;7,Model!B539&lt;0.5),3.433,Model!B539)</f>
        <v>3.4329999999999998</v>
      </c>
      <c r="K533" s="13">
        <f>IF(OR(Model!C539&gt;0.4,Model!C539&lt;0.05),0.2550503,Model!C539)</f>
        <v>0.25505030000000001</v>
      </c>
      <c r="L533" s="13">
        <f>IF(OR(Model!D539&gt;5,Model!D539&lt;0.05),2.2251955,Model!D539)</f>
        <v>2.2251954999999999</v>
      </c>
      <c r="M533" s="13">
        <f>IF(OR(Model!E539&gt;3800,Model!E539&lt;0.02),1979.0503,Model!E539)</f>
        <v>1979.0503000000001</v>
      </c>
      <c r="N533" s="13">
        <f>IF(OR(Model!F539&gt;100,Model!F539&lt;0.02),44.390782,Model!F539)</f>
        <v>44.390782000000002</v>
      </c>
      <c r="O533" s="13">
        <f>IF(OR(Model!G539&gt;6,Model!G539&lt;0.02),1.74888827,Model!G539)</f>
        <v>1.7488882699999999</v>
      </c>
      <c r="P533" s="13">
        <f>IF(OR(Model!H539&gt;0.6,Model!H539&lt;0.02),0.3561162,Model!H539)</f>
        <v>0.35611619999999999</v>
      </c>
      <c r="Q533" s="13">
        <f>IF(OR(Model!I539&gt;80,Model!I539&lt;0.02),39.55,Model!I539)</f>
        <v>39.549999999999997</v>
      </c>
      <c r="R533" s="13">
        <f>IF(OR(Model!J539&gt;80,Model!J539&lt;0.02),39.55,Model!J539)</f>
        <v>39.549999999999997</v>
      </c>
      <c r="S533" s="13">
        <f>IF(OR(Model!K539&gt;120,Model!K539&lt;0.02),63.9,Model!K539)</f>
        <v>63.9</v>
      </c>
      <c r="T533" s="13">
        <f>IF(OR(Model!L539&gt;11,Model!L539&lt;0.02),6.4719718,Model!L539)</f>
        <v>6.4719718000000004</v>
      </c>
      <c r="U533" s="13">
        <f t="shared" si="8"/>
        <v>0.94885144831249479</v>
      </c>
      <c r="V533" t="b">
        <f>IF(Model!B539&gt;0,'Calulations '!J533-U533)</f>
        <v>0</v>
      </c>
    </row>
    <row r="534" spans="10:22" x14ac:dyDescent="0.3">
      <c r="J534" s="13">
        <f>IF(OR(Model!B540&gt;7,Model!B540&lt;0.5),3.433,Model!B540)</f>
        <v>3.4329999999999998</v>
      </c>
      <c r="K534" s="13">
        <f>IF(OR(Model!C540&gt;0.4,Model!C540&lt;0.05),0.2550503,Model!C540)</f>
        <v>0.25505030000000001</v>
      </c>
      <c r="L534" s="13">
        <f>IF(OR(Model!D540&gt;5,Model!D540&lt;0.05),2.2251955,Model!D540)</f>
        <v>2.2251954999999999</v>
      </c>
      <c r="M534" s="13">
        <f>IF(OR(Model!E540&gt;3800,Model!E540&lt;0.02),1979.0503,Model!E540)</f>
        <v>1979.0503000000001</v>
      </c>
      <c r="N534" s="13">
        <f>IF(OR(Model!F540&gt;100,Model!F540&lt;0.02),44.390782,Model!F540)</f>
        <v>44.390782000000002</v>
      </c>
      <c r="O534" s="13">
        <f>IF(OR(Model!G540&gt;6,Model!G540&lt;0.02),1.74888827,Model!G540)</f>
        <v>1.7488882699999999</v>
      </c>
      <c r="P534" s="13">
        <f>IF(OR(Model!H540&gt;0.6,Model!H540&lt;0.02),0.3561162,Model!H540)</f>
        <v>0.35611619999999999</v>
      </c>
      <c r="Q534" s="13">
        <f>IF(OR(Model!I540&gt;80,Model!I540&lt;0.02),39.55,Model!I540)</f>
        <v>39.549999999999997</v>
      </c>
      <c r="R534" s="13">
        <f>IF(OR(Model!J540&gt;80,Model!J540&lt;0.02),39.55,Model!J540)</f>
        <v>39.549999999999997</v>
      </c>
      <c r="S534" s="13">
        <f>IF(OR(Model!K540&gt;120,Model!K540&lt;0.02),63.9,Model!K540)</f>
        <v>63.9</v>
      </c>
      <c r="T534" s="13">
        <f>IF(OR(Model!L540&gt;11,Model!L540&lt;0.02),6.4719718,Model!L540)</f>
        <v>6.4719718000000004</v>
      </c>
      <c r="U534" s="13">
        <f t="shared" si="8"/>
        <v>0.94885144831249479</v>
      </c>
      <c r="V534" t="b">
        <f>IF(Model!B540&gt;0,'Calulations '!J534-U534)</f>
        <v>0</v>
      </c>
    </row>
    <row r="535" spans="10:22" x14ac:dyDescent="0.3">
      <c r="J535" s="13">
        <f>IF(OR(Model!B541&gt;7,Model!B541&lt;0.5),3.433,Model!B541)</f>
        <v>3.4329999999999998</v>
      </c>
      <c r="K535" s="13">
        <f>IF(OR(Model!C541&gt;0.4,Model!C541&lt;0.05),0.2550503,Model!C541)</f>
        <v>0.25505030000000001</v>
      </c>
      <c r="L535" s="13">
        <f>IF(OR(Model!D541&gt;5,Model!D541&lt;0.05),2.2251955,Model!D541)</f>
        <v>2.2251954999999999</v>
      </c>
      <c r="M535" s="13">
        <f>IF(OR(Model!E541&gt;3800,Model!E541&lt;0.02),1979.0503,Model!E541)</f>
        <v>1979.0503000000001</v>
      </c>
      <c r="N535" s="13">
        <f>IF(OR(Model!F541&gt;100,Model!F541&lt;0.02),44.390782,Model!F541)</f>
        <v>44.390782000000002</v>
      </c>
      <c r="O535" s="13">
        <f>IF(OR(Model!G541&gt;6,Model!G541&lt;0.02),1.74888827,Model!G541)</f>
        <v>1.7488882699999999</v>
      </c>
      <c r="P535" s="13">
        <f>IF(OR(Model!H541&gt;0.6,Model!H541&lt;0.02),0.3561162,Model!H541)</f>
        <v>0.35611619999999999</v>
      </c>
      <c r="Q535" s="13">
        <f>IF(OR(Model!I541&gt;80,Model!I541&lt;0.02),39.55,Model!I541)</f>
        <v>39.549999999999997</v>
      </c>
      <c r="R535" s="13">
        <f>IF(OR(Model!J541&gt;80,Model!J541&lt;0.02),39.55,Model!J541)</f>
        <v>39.549999999999997</v>
      </c>
      <c r="S535" s="13">
        <f>IF(OR(Model!K541&gt;120,Model!K541&lt;0.02),63.9,Model!K541)</f>
        <v>63.9</v>
      </c>
      <c r="T535" s="13">
        <f>IF(OR(Model!L541&gt;11,Model!L541&lt;0.02),6.4719718,Model!L541)</f>
        <v>6.4719718000000004</v>
      </c>
      <c r="U535" s="13">
        <f t="shared" si="8"/>
        <v>0.94885144831249479</v>
      </c>
      <c r="V535" t="b">
        <f>IF(Model!B541&gt;0,'Calulations '!J535-U535)</f>
        <v>0</v>
      </c>
    </row>
    <row r="536" spans="10:22" x14ac:dyDescent="0.3">
      <c r="J536" s="13">
        <f>IF(OR(Model!B542&gt;7,Model!B542&lt;0.5),3.433,Model!B542)</f>
        <v>3.4329999999999998</v>
      </c>
      <c r="K536" s="13">
        <f>IF(OR(Model!C542&gt;0.4,Model!C542&lt;0.05),0.2550503,Model!C542)</f>
        <v>0.25505030000000001</v>
      </c>
      <c r="L536" s="13">
        <f>IF(OR(Model!D542&gt;5,Model!D542&lt;0.05),2.2251955,Model!D542)</f>
        <v>2.2251954999999999</v>
      </c>
      <c r="M536" s="13">
        <f>IF(OR(Model!E542&gt;3800,Model!E542&lt;0.02),1979.0503,Model!E542)</f>
        <v>1979.0503000000001</v>
      </c>
      <c r="N536" s="13">
        <f>IF(OR(Model!F542&gt;100,Model!F542&lt;0.02),44.390782,Model!F542)</f>
        <v>44.390782000000002</v>
      </c>
      <c r="O536" s="13">
        <f>IF(OR(Model!G542&gt;6,Model!G542&lt;0.02),1.74888827,Model!G542)</f>
        <v>1.7488882699999999</v>
      </c>
      <c r="P536" s="13">
        <f>IF(OR(Model!H542&gt;0.6,Model!H542&lt;0.02),0.3561162,Model!H542)</f>
        <v>0.35611619999999999</v>
      </c>
      <c r="Q536" s="13">
        <f>IF(OR(Model!I542&gt;80,Model!I542&lt;0.02),39.55,Model!I542)</f>
        <v>39.549999999999997</v>
      </c>
      <c r="R536" s="13">
        <f>IF(OR(Model!J542&gt;80,Model!J542&lt;0.02),39.55,Model!J542)</f>
        <v>39.549999999999997</v>
      </c>
      <c r="S536" s="13">
        <f>IF(OR(Model!K542&gt;120,Model!K542&lt;0.02),63.9,Model!K542)</f>
        <v>63.9</v>
      </c>
      <c r="T536" s="13">
        <f>IF(OR(Model!L542&gt;11,Model!L542&lt;0.02),6.4719718,Model!L542)</f>
        <v>6.4719718000000004</v>
      </c>
      <c r="U536" s="13">
        <f t="shared" si="8"/>
        <v>0.94885144831249479</v>
      </c>
      <c r="V536" t="b">
        <f>IF(Model!B542&gt;0,'Calulations '!J536-U536)</f>
        <v>0</v>
      </c>
    </row>
    <row r="537" spans="10:22" x14ac:dyDescent="0.3">
      <c r="J537" s="13">
        <f>IF(OR(Model!B543&gt;7,Model!B543&lt;0.5),3.433,Model!B543)</f>
        <v>3.4329999999999998</v>
      </c>
      <c r="K537" s="13">
        <f>IF(OR(Model!C543&gt;0.4,Model!C543&lt;0.05),0.2550503,Model!C543)</f>
        <v>0.25505030000000001</v>
      </c>
      <c r="L537" s="13">
        <f>IF(OR(Model!D543&gt;5,Model!D543&lt;0.05),2.2251955,Model!D543)</f>
        <v>2.2251954999999999</v>
      </c>
      <c r="M537" s="13">
        <f>IF(OR(Model!E543&gt;3800,Model!E543&lt;0.02),1979.0503,Model!E543)</f>
        <v>1979.0503000000001</v>
      </c>
      <c r="N537" s="13">
        <f>IF(OR(Model!F543&gt;100,Model!F543&lt;0.02),44.390782,Model!F543)</f>
        <v>44.390782000000002</v>
      </c>
      <c r="O537" s="13">
        <f>IF(OR(Model!G543&gt;6,Model!G543&lt;0.02),1.74888827,Model!G543)</f>
        <v>1.7488882699999999</v>
      </c>
      <c r="P537" s="13">
        <f>IF(OR(Model!H543&gt;0.6,Model!H543&lt;0.02),0.3561162,Model!H543)</f>
        <v>0.35611619999999999</v>
      </c>
      <c r="Q537" s="13">
        <f>IF(OR(Model!I543&gt;80,Model!I543&lt;0.02),39.55,Model!I543)</f>
        <v>39.549999999999997</v>
      </c>
      <c r="R537" s="13">
        <f>IF(OR(Model!J543&gt;80,Model!J543&lt;0.02),39.55,Model!J543)</f>
        <v>39.549999999999997</v>
      </c>
      <c r="S537" s="13">
        <f>IF(OR(Model!K543&gt;120,Model!K543&lt;0.02),63.9,Model!K543)</f>
        <v>63.9</v>
      </c>
      <c r="T537" s="13">
        <f>IF(OR(Model!L543&gt;11,Model!L543&lt;0.02),6.4719718,Model!L543)</f>
        <v>6.4719718000000004</v>
      </c>
      <c r="U537" s="13">
        <f t="shared" si="8"/>
        <v>0.94885144831249479</v>
      </c>
      <c r="V537" t="b">
        <f>IF(Model!B543&gt;0,'Calulations '!J537-U537)</f>
        <v>0</v>
      </c>
    </row>
    <row r="538" spans="10:22" x14ac:dyDescent="0.3">
      <c r="J538" s="13">
        <f>IF(OR(Model!B544&gt;7,Model!B544&lt;0.5),3.433,Model!B544)</f>
        <v>3.4329999999999998</v>
      </c>
      <c r="K538" s="13">
        <f>IF(OR(Model!C544&gt;0.4,Model!C544&lt;0.05),0.2550503,Model!C544)</f>
        <v>0.25505030000000001</v>
      </c>
      <c r="L538" s="13">
        <f>IF(OR(Model!D544&gt;5,Model!D544&lt;0.05),2.2251955,Model!D544)</f>
        <v>2.2251954999999999</v>
      </c>
      <c r="M538" s="13">
        <f>IF(OR(Model!E544&gt;3800,Model!E544&lt;0.02),1979.0503,Model!E544)</f>
        <v>1979.0503000000001</v>
      </c>
      <c r="N538" s="13">
        <f>IF(OR(Model!F544&gt;100,Model!F544&lt;0.02),44.390782,Model!F544)</f>
        <v>44.390782000000002</v>
      </c>
      <c r="O538" s="13">
        <f>IF(OR(Model!G544&gt;6,Model!G544&lt;0.02),1.74888827,Model!G544)</f>
        <v>1.7488882699999999</v>
      </c>
      <c r="P538" s="13">
        <f>IF(OR(Model!H544&gt;0.6,Model!H544&lt;0.02),0.3561162,Model!H544)</f>
        <v>0.35611619999999999</v>
      </c>
      <c r="Q538" s="13">
        <f>IF(OR(Model!I544&gt;80,Model!I544&lt;0.02),39.55,Model!I544)</f>
        <v>39.549999999999997</v>
      </c>
      <c r="R538" s="13">
        <f>IF(OR(Model!J544&gt;80,Model!J544&lt;0.02),39.55,Model!J544)</f>
        <v>39.549999999999997</v>
      </c>
      <c r="S538" s="13">
        <f>IF(OR(Model!K544&gt;120,Model!K544&lt;0.02),63.9,Model!K544)</f>
        <v>63.9</v>
      </c>
      <c r="T538" s="13">
        <f>IF(OR(Model!L544&gt;11,Model!L544&lt;0.02),6.4719718,Model!L544)</f>
        <v>6.4719718000000004</v>
      </c>
      <c r="U538" s="13">
        <f t="shared" si="8"/>
        <v>0.94885144831249479</v>
      </c>
      <c r="V538" t="b">
        <f>IF(Model!B544&gt;0,'Calulations '!J538-U538)</f>
        <v>0</v>
      </c>
    </row>
    <row r="539" spans="10:22" x14ac:dyDescent="0.3">
      <c r="J539" s="13">
        <f>IF(OR(Model!B545&gt;7,Model!B545&lt;0.5),3.433,Model!B545)</f>
        <v>3.4329999999999998</v>
      </c>
      <c r="K539" s="13">
        <f>IF(OR(Model!C545&gt;0.4,Model!C545&lt;0.05),0.2550503,Model!C545)</f>
        <v>0.25505030000000001</v>
      </c>
      <c r="L539" s="13">
        <f>IF(OR(Model!D545&gt;5,Model!D545&lt;0.05),2.2251955,Model!D545)</f>
        <v>2.2251954999999999</v>
      </c>
      <c r="M539" s="13">
        <f>IF(OR(Model!E545&gt;3800,Model!E545&lt;0.02),1979.0503,Model!E545)</f>
        <v>1979.0503000000001</v>
      </c>
      <c r="N539" s="13">
        <f>IF(OR(Model!F545&gt;100,Model!F545&lt;0.02),44.390782,Model!F545)</f>
        <v>44.390782000000002</v>
      </c>
      <c r="O539" s="13">
        <f>IF(OR(Model!G545&gt;6,Model!G545&lt;0.02),1.74888827,Model!G545)</f>
        <v>1.7488882699999999</v>
      </c>
      <c r="P539" s="13">
        <f>IF(OR(Model!H545&gt;0.6,Model!H545&lt;0.02),0.3561162,Model!H545)</f>
        <v>0.35611619999999999</v>
      </c>
      <c r="Q539" s="13">
        <f>IF(OR(Model!I545&gt;80,Model!I545&lt;0.02),39.55,Model!I545)</f>
        <v>39.549999999999997</v>
      </c>
      <c r="R539" s="13">
        <f>IF(OR(Model!J545&gt;80,Model!J545&lt;0.02),39.55,Model!J545)</f>
        <v>39.549999999999997</v>
      </c>
      <c r="S539" s="13">
        <f>IF(OR(Model!K545&gt;120,Model!K545&lt;0.02),63.9,Model!K545)</f>
        <v>63.9</v>
      </c>
      <c r="T539" s="13">
        <f>IF(OR(Model!L545&gt;11,Model!L545&lt;0.02),6.4719718,Model!L545)</f>
        <v>6.4719718000000004</v>
      </c>
      <c r="U539" s="13">
        <f t="shared" si="8"/>
        <v>0.94885144831249479</v>
      </c>
      <c r="V539" t="b">
        <f>IF(Model!B545&gt;0,'Calulations '!J539-U539)</f>
        <v>0</v>
      </c>
    </row>
    <row r="540" spans="10:22" x14ac:dyDescent="0.3">
      <c r="J540" s="13">
        <f>IF(OR(Model!B546&gt;7,Model!B546&lt;0.5),3.433,Model!B546)</f>
        <v>3.4329999999999998</v>
      </c>
      <c r="K540" s="13">
        <f>IF(OR(Model!C546&gt;0.4,Model!C546&lt;0.05),0.2550503,Model!C546)</f>
        <v>0.25505030000000001</v>
      </c>
      <c r="L540" s="13">
        <f>IF(OR(Model!D546&gt;5,Model!D546&lt;0.05),2.2251955,Model!D546)</f>
        <v>2.2251954999999999</v>
      </c>
      <c r="M540" s="13">
        <f>IF(OR(Model!E546&gt;3800,Model!E546&lt;0.02),1979.0503,Model!E546)</f>
        <v>1979.0503000000001</v>
      </c>
      <c r="N540" s="13">
        <f>IF(OR(Model!F546&gt;100,Model!F546&lt;0.02),44.390782,Model!F546)</f>
        <v>44.390782000000002</v>
      </c>
      <c r="O540" s="13">
        <f>IF(OR(Model!G546&gt;6,Model!G546&lt;0.02),1.74888827,Model!G546)</f>
        <v>1.7488882699999999</v>
      </c>
      <c r="P540" s="13">
        <f>IF(OR(Model!H546&gt;0.6,Model!H546&lt;0.02),0.3561162,Model!H546)</f>
        <v>0.35611619999999999</v>
      </c>
      <c r="Q540" s="13">
        <f>IF(OR(Model!I546&gt;80,Model!I546&lt;0.02),39.55,Model!I546)</f>
        <v>39.549999999999997</v>
      </c>
      <c r="R540" s="13">
        <f>IF(OR(Model!J546&gt;80,Model!J546&lt;0.02),39.55,Model!J546)</f>
        <v>39.549999999999997</v>
      </c>
      <c r="S540" s="13">
        <f>IF(OR(Model!K546&gt;120,Model!K546&lt;0.02),63.9,Model!K546)</f>
        <v>63.9</v>
      </c>
      <c r="T540" s="13">
        <f>IF(OR(Model!L546&gt;11,Model!L546&lt;0.02),6.4719718,Model!L546)</f>
        <v>6.4719718000000004</v>
      </c>
      <c r="U540" s="13">
        <f t="shared" si="8"/>
        <v>0.94885144831249479</v>
      </c>
      <c r="V540" t="b">
        <f>IF(Model!B546&gt;0,'Calulations '!J540-U540)</f>
        <v>0</v>
      </c>
    </row>
    <row r="541" spans="10:22" x14ac:dyDescent="0.3">
      <c r="J541" s="13">
        <f>IF(OR(Model!B547&gt;7,Model!B547&lt;0.5),3.433,Model!B547)</f>
        <v>3.4329999999999998</v>
      </c>
      <c r="K541" s="13">
        <f>IF(OR(Model!C547&gt;0.4,Model!C547&lt;0.05),0.2550503,Model!C547)</f>
        <v>0.25505030000000001</v>
      </c>
      <c r="L541" s="13">
        <f>IF(OR(Model!D547&gt;5,Model!D547&lt;0.05),2.2251955,Model!D547)</f>
        <v>2.2251954999999999</v>
      </c>
      <c r="M541" s="13">
        <f>IF(OR(Model!E547&gt;3800,Model!E547&lt;0.02),1979.0503,Model!E547)</f>
        <v>1979.0503000000001</v>
      </c>
      <c r="N541" s="13">
        <f>IF(OR(Model!F547&gt;100,Model!F547&lt;0.02),44.390782,Model!F547)</f>
        <v>44.390782000000002</v>
      </c>
      <c r="O541" s="13">
        <f>IF(OR(Model!G547&gt;6,Model!G547&lt;0.02),1.74888827,Model!G547)</f>
        <v>1.7488882699999999</v>
      </c>
      <c r="P541" s="13">
        <f>IF(OR(Model!H547&gt;0.6,Model!H547&lt;0.02),0.3561162,Model!H547)</f>
        <v>0.35611619999999999</v>
      </c>
      <c r="Q541" s="13">
        <f>IF(OR(Model!I547&gt;80,Model!I547&lt;0.02),39.55,Model!I547)</f>
        <v>39.549999999999997</v>
      </c>
      <c r="R541" s="13">
        <f>IF(OR(Model!J547&gt;80,Model!J547&lt;0.02),39.55,Model!J547)</f>
        <v>39.549999999999997</v>
      </c>
      <c r="S541" s="13">
        <f>IF(OR(Model!K547&gt;120,Model!K547&lt;0.02),63.9,Model!K547)</f>
        <v>63.9</v>
      </c>
      <c r="T541" s="13">
        <f>IF(OR(Model!L547&gt;11,Model!L547&lt;0.02),6.4719718,Model!L547)</f>
        <v>6.4719718000000004</v>
      </c>
      <c r="U541" s="13">
        <f t="shared" si="8"/>
        <v>0.94885144831249479</v>
      </c>
      <c r="V541" t="b">
        <f>IF(Model!B547&gt;0,'Calulations '!J541-U541)</f>
        <v>0</v>
      </c>
    </row>
    <row r="542" spans="10:22" x14ac:dyDescent="0.3">
      <c r="J542" s="13">
        <f>IF(OR(Model!B548&gt;7,Model!B548&lt;0.5),3.433,Model!B548)</f>
        <v>3.4329999999999998</v>
      </c>
      <c r="K542" s="13">
        <f>IF(OR(Model!C548&gt;0.4,Model!C548&lt;0.05),0.2550503,Model!C548)</f>
        <v>0.25505030000000001</v>
      </c>
      <c r="L542" s="13">
        <f>IF(OR(Model!D548&gt;5,Model!D548&lt;0.05),2.2251955,Model!D548)</f>
        <v>2.2251954999999999</v>
      </c>
      <c r="M542" s="13">
        <f>IF(OR(Model!E548&gt;3800,Model!E548&lt;0.02),1979.0503,Model!E548)</f>
        <v>1979.0503000000001</v>
      </c>
      <c r="N542" s="13">
        <f>IF(OR(Model!F548&gt;100,Model!F548&lt;0.02),44.390782,Model!F548)</f>
        <v>44.390782000000002</v>
      </c>
      <c r="O542" s="13">
        <f>IF(OR(Model!G548&gt;6,Model!G548&lt;0.02),1.74888827,Model!G548)</f>
        <v>1.7488882699999999</v>
      </c>
      <c r="P542" s="13">
        <f>IF(OR(Model!H548&gt;0.6,Model!H548&lt;0.02),0.3561162,Model!H548)</f>
        <v>0.35611619999999999</v>
      </c>
      <c r="Q542" s="13">
        <f>IF(OR(Model!I548&gt;80,Model!I548&lt;0.02),39.55,Model!I548)</f>
        <v>39.549999999999997</v>
      </c>
      <c r="R542" s="13">
        <f>IF(OR(Model!J548&gt;80,Model!J548&lt;0.02),39.55,Model!J548)</f>
        <v>39.549999999999997</v>
      </c>
      <c r="S542" s="13">
        <f>IF(OR(Model!K548&gt;120,Model!K548&lt;0.02),63.9,Model!K548)</f>
        <v>63.9</v>
      </c>
      <c r="T542" s="13">
        <f>IF(OR(Model!L548&gt;11,Model!L548&lt;0.02),6.4719718,Model!L548)</f>
        <v>6.4719718000000004</v>
      </c>
      <c r="U542" s="13">
        <f t="shared" si="8"/>
        <v>0.94885144831249479</v>
      </c>
      <c r="V542" t="b">
        <f>IF(Model!B548&gt;0,'Calulations '!J542-U542)</f>
        <v>0</v>
      </c>
    </row>
    <row r="543" spans="10:22" x14ac:dyDescent="0.3">
      <c r="J543" s="13">
        <f>IF(OR(Model!B549&gt;7,Model!B549&lt;0.5),3.433,Model!B549)</f>
        <v>3.4329999999999998</v>
      </c>
      <c r="K543" s="13">
        <f>IF(OR(Model!C549&gt;0.4,Model!C549&lt;0.05),0.2550503,Model!C549)</f>
        <v>0.25505030000000001</v>
      </c>
      <c r="L543" s="13">
        <f>IF(OR(Model!D549&gt;5,Model!D549&lt;0.05),2.2251955,Model!D549)</f>
        <v>2.2251954999999999</v>
      </c>
      <c r="M543" s="13">
        <f>IF(OR(Model!E549&gt;3800,Model!E549&lt;0.02),1979.0503,Model!E549)</f>
        <v>1979.0503000000001</v>
      </c>
      <c r="N543" s="13">
        <f>IF(OR(Model!F549&gt;100,Model!F549&lt;0.02),44.390782,Model!F549)</f>
        <v>44.390782000000002</v>
      </c>
      <c r="O543" s="13">
        <f>IF(OR(Model!G549&gt;6,Model!G549&lt;0.02),1.74888827,Model!G549)</f>
        <v>1.7488882699999999</v>
      </c>
      <c r="P543" s="13">
        <f>IF(OR(Model!H549&gt;0.6,Model!H549&lt;0.02),0.3561162,Model!H549)</f>
        <v>0.35611619999999999</v>
      </c>
      <c r="Q543" s="13">
        <f>IF(OR(Model!I549&gt;80,Model!I549&lt;0.02),39.55,Model!I549)</f>
        <v>39.549999999999997</v>
      </c>
      <c r="R543" s="13">
        <f>IF(OR(Model!J549&gt;80,Model!J549&lt;0.02),39.55,Model!J549)</f>
        <v>39.549999999999997</v>
      </c>
      <c r="S543" s="13">
        <f>IF(OR(Model!K549&gt;120,Model!K549&lt;0.02),63.9,Model!K549)</f>
        <v>63.9</v>
      </c>
      <c r="T543" s="13">
        <f>IF(OR(Model!L549&gt;11,Model!L549&lt;0.02),6.4719718,Model!L549)</f>
        <v>6.4719718000000004</v>
      </c>
      <c r="U543" s="13">
        <f t="shared" si="8"/>
        <v>0.94885144831249479</v>
      </c>
      <c r="V543" t="b">
        <f>IF(Model!B549&gt;0,'Calulations '!J543-U543)</f>
        <v>0</v>
      </c>
    </row>
    <row r="544" spans="10:22" x14ac:dyDescent="0.3">
      <c r="J544" s="13">
        <f>IF(OR(Model!B550&gt;7,Model!B550&lt;0.5),3.433,Model!B550)</f>
        <v>3.4329999999999998</v>
      </c>
      <c r="K544" s="13">
        <f>IF(OR(Model!C550&gt;0.4,Model!C550&lt;0.05),0.2550503,Model!C550)</f>
        <v>0.25505030000000001</v>
      </c>
      <c r="L544" s="13">
        <f>IF(OR(Model!D550&gt;5,Model!D550&lt;0.05),2.2251955,Model!D550)</f>
        <v>2.2251954999999999</v>
      </c>
      <c r="M544" s="13">
        <f>IF(OR(Model!E550&gt;3800,Model!E550&lt;0.02),1979.0503,Model!E550)</f>
        <v>1979.0503000000001</v>
      </c>
      <c r="N544" s="13">
        <f>IF(OR(Model!F550&gt;100,Model!F550&lt;0.02),44.390782,Model!F550)</f>
        <v>44.390782000000002</v>
      </c>
      <c r="O544" s="13">
        <f>IF(OR(Model!G550&gt;6,Model!G550&lt;0.02),1.74888827,Model!G550)</f>
        <v>1.7488882699999999</v>
      </c>
      <c r="P544" s="13">
        <f>IF(OR(Model!H550&gt;0.6,Model!H550&lt;0.02),0.3561162,Model!H550)</f>
        <v>0.35611619999999999</v>
      </c>
      <c r="Q544" s="13">
        <f>IF(OR(Model!I550&gt;80,Model!I550&lt;0.02),39.55,Model!I550)</f>
        <v>39.549999999999997</v>
      </c>
      <c r="R544" s="13">
        <f>IF(OR(Model!J550&gt;80,Model!J550&lt;0.02),39.55,Model!J550)</f>
        <v>39.549999999999997</v>
      </c>
      <c r="S544" s="13">
        <f>IF(OR(Model!K550&gt;120,Model!K550&lt;0.02),63.9,Model!K550)</f>
        <v>63.9</v>
      </c>
      <c r="T544" s="13">
        <f>IF(OR(Model!L550&gt;11,Model!L550&lt;0.02),6.4719718,Model!L550)</f>
        <v>6.4719718000000004</v>
      </c>
      <c r="U544" s="13">
        <f t="shared" si="8"/>
        <v>0.94885144831249479</v>
      </c>
      <c r="V544" t="b">
        <f>IF(Model!B550&gt;0,'Calulations '!J544-U544)</f>
        <v>0</v>
      </c>
    </row>
    <row r="545" spans="10:22" x14ac:dyDescent="0.3">
      <c r="J545" s="13">
        <f>IF(OR(Model!B551&gt;7,Model!B551&lt;0.5),3.433,Model!B551)</f>
        <v>3.4329999999999998</v>
      </c>
      <c r="K545" s="13">
        <f>IF(OR(Model!C551&gt;0.4,Model!C551&lt;0.05),0.2550503,Model!C551)</f>
        <v>0.25505030000000001</v>
      </c>
      <c r="L545" s="13">
        <f>IF(OR(Model!D551&gt;5,Model!D551&lt;0.05),2.2251955,Model!D551)</f>
        <v>2.2251954999999999</v>
      </c>
      <c r="M545" s="13">
        <f>IF(OR(Model!E551&gt;3800,Model!E551&lt;0.02),1979.0503,Model!E551)</f>
        <v>1979.0503000000001</v>
      </c>
      <c r="N545" s="13">
        <f>IF(OR(Model!F551&gt;100,Model!F551&lt;0.02),44.390782,Model!F551)</f>
        <v>44.390782000000002</v>
      </c>
      <c r="O545" s="13">
        <f>IF(OR(Model!G551&gt;6,Model!G551&lt;0.02),1.74888827,Model!G551)</f>
        <v>1.7488882699999999</v>
      </c>
      <c r="P545" s="13">
        <f>IF(OR(Model!H551&gt;0.6,Model!H551&lt;0.02),0.3561162,Model!H551)</f>
        <v>0.35611619999999999</v>
      </c>
      <c r="Q545" s="13">
        <f>IF(OR(Model!I551&gt;80,Model!I551&lt;0.02),39.55,Model!I551)</f>
        <v>39.549999999999997</v>
      </c>
      <c r="R545" s="13">
        <f>IF(OR(Model!J551&gt;80,Model!J551&lt;0.02),39.55,Model!J551)</f>
        <v>39.549999999999997</v>
      </c>
      <c r="S545" s="13">
        <f>IF(OR(Model!K551&gt;120,Model!K551&lt;0.02),63.9,Model!K551)</f>
        <v>63.9</v>
      </c>
      <c r="T545" s="13">
        <f>IF(OR(Model!L551&gt;11,Model!L551&lt;0.02),6.4719718,Model!L551)</f>
        <v>6.4719718000000004</v>
      </c>
      <c r="U545" s="13">
        <f t="shared" si="8"/>
        <v>0.94885144831249479</v>
      </c>
      <c r="V545" t="b">
        <f>IF(Model!B551&gt;0,'Calulations '!J545-U545)</f>
        <v>0</v>
      </c>
    </row>
    <row r="546" spans="10:22" x14ac:dyDescent="0.3">
      <c r="J546" s="13">
        <f>IF(OR(Model!B552&gt;7,Model!B552&lt;0.5),3.433,Model!B552)</f>
        <v>3.4329999999999998</v>
      </c>
      <c r="K546" s="13">
        <f>IF(OR(Model!C552&gt;0.4,Model!C552&lt;0.05),0.2550503,Model!C552)</f>
        <v>0.25505030000000001</v>
      </c>
      <c r="L546" s="13">
        <f>IF(OR(Model!D552&gt;5,Model!D552&lt;0.05),2.2251955,Model!D552)</f>
        <v>2.2251954999999999</v>
      </c>
      <c r="M546" s="13">
        <f>IF(OR(Model!E552&gt;3800,Model!E552&lt;0.02),1979.0503,Model!E552)</f>
        <v>1979.0503000000001</v>
      </c>
      <c r="N546" s="13">
        <f>IF(OR(Model!F552&gt;100,Model!F552&lt;0.02),44.390782,Model!F552)</f>
        <v>44.390782000000002</v>
      </c>
      <c r="O546" s="13">
        <f>IF(OR(Model!G552&gt;6,Model!G552&lt;0.02),1.74888827,Model!G552)</f>
        <v>1.7488882699999999</v>
      </c>
      <c r="P546" s="13">
        <f>IF(OR(Model!H552&gt;0.6,Model!H552&lt;0.02),0.3561162,Model!H552)</f>
        <v>0.35611619999999999</v>
      </c>
      <c r="Q546" s="13">
        <f>IF(OR(Model!I552&gt;80,Model!I552&lt;0.02),39.55,Model!I552)</f>
        <v>39.549999999999997</v>
      </c>
      <c r="R546" s="13">
        <f>IF(OR(Model!J552&gt;80,Model!J552&lt;0.02),39.55,Model!J552)</f>
        <v>39.549999999999997</v>
      </c>
      <c r="S546" s="13">
        <f>IF(OR(Model!K552&gt;120,Model!K552&lt;0.02),63.9,Model!K552)</f>
        <v>63.9</v>
      </c>
      <c r="T546" s="13">
        <f>IF(OR(Model!L552&gt;11,Model!L552&lt;0.02),6.4719718,Model!L552)</f>
        <v>6.4719718000000004</v>
      </c>
      <c r="U546" s="13">
        <f t="shared" si="8"/>
        <v>0.94885144831249479</v>
      </c>
      <c r="V546" t="b">
        <f>IF(Model!B552&gt;0,'Calulations '!J546-U546)</f>
        <v>0</v>
      </c>
    </row>
    <row r="547" spans="10:22" x14ac:dyDescent="0.3">
      <c r="J547" s="13">
        <f>IF(OR(Model!B553&gt;7,Model!B553&lt;0.5),3.433,Model!B553)</f>
        <v>3.4329999999999998</v>
      </c>
      <c r="K547" s="13">
        <f>IF(OR(Model!C553&gt;0.4,Model!C553&lt;0.05),0.2550503,Model!C553)</f>
        <v>0.25505030000000001</v>
      </c>
      <c r="L547" s="13">
        <f>IF(OR(Model!D553&gt;5,Model!D553&lt;0.05),2.2251955,Model!D553)</f>
        <v>2.2251954999999999</v>
      </c>
      <c r="M547" s="13">
        <f>IF(OR(Model!E553&gt;3800,Model!E553&lt;0.02),1979.0503,Model!E553)</f>
        <v>1979.0503000000001</v>
      </c>
      <c r="N547" s="13">
        <f>IF(OR(Model!F553&gt;100,Model!F553&lt;0.02),44.390782,Model!F553)</f>
        <v>44.390782000000002</v>
      </c>
      <c r="O547" s="13">
        <f>IF(OR(Model!G553&gt;6,Model!G553&lt;0.02),1.74888827,Model!G553)</f>
        <v>1.7488882699999999</v>
      </c>
      <c r="P547" s="13">
        <f>IF(OR(Model!H553&gt;0.6,Model!H553&lt;0.02),0.3561162,Model!H553)</f>
        <v>0.35611619999999999</v>
      </c>
      <c r="Q547" s="13">
        <f>IF(OR(Model!I553&gt;80,Model!I553&lt;0.02),39.55,Model!I553)</f>
        <v>39.549999999999997</v>
      </c>
      <c r="R547" s="13">
        <f>IF(OR(Model!J553&gt;80,Model!J553&lt;0.02),39.55,Model!J553)</f>
        <v>39.549999999999997</v>
      </c>
      <c r="S547" s="13">
        <f>IF(OR(Model!K553&gt;120,Model!K553&lt;0.02),63.9,Model!K553)</f>
        <v>63.9</v>
      </c>
      <c r="T547" s="13">
        <f>IF(OR(Model!L553&gt;11,Model!L553&lt;0.02),6.4719718,Model!L553)</f>
        <v>6.4719718000000004</v>
      </c>
      <c r="U547" s="13">
        <f t="shared" si="8"/>
        <v>0.94885144831249479</v>
      </c>
      <c r="V547" t="b">
        <f>IF(Model!B553&gt;0,'Calulations '!J547-U547)</f>
        <v>0</v>
      </c>
    </row>
    <row r="548" spans="10:22" x14ac:dyDescent="0.3">
      <c r="J548" s="13">
        <f>IF(OR(Model!B554&gt;7,Model!B554&lt;0.5),3.433,Model!B554)</f>
        <v>3.4329999999999998</v>
      </c>
      <c r="K548" s="13">
        <f>IF(OR(Model!C554&gt;0.4,Model!C554&lt;0.05),0.2550503,Model!C554)</f>
        <v>0.25505030000000001</v>
      </c>
      <c r="L548" s="13">
        <f>IF(OR(Model!D554&gt;5,Model!D554&lt;0.05),2.2251955,Model!D554)</f>
        <v>2.2251954999999999</v>
      </c>
      <c r="M548" s="13">
        <f>IF(OR(Model!E554&gt;3800,Model!E554&lt;0.02),1979.0503,Model!E554)</f>
        <v>1979.0503000000001</v>
      </c>
      <c r="N548" s="13">
        <f>IF(OR(Model!F554&gt;100,Model!F554&lt;0.02),44.390782,Model!F554)</f>
        <v>44.390782000000002</v>
      </c>
      <c r="O548" s="13">
        <f>IF(OR(Model!G554&gt;6,Model!G554&lt;0.02),1.74888827,Model!G554)</f>
        <v>1.7488882699999999</v>
      </c>
      <c r="P548" s="13">
        <f>IF(OR(Model!H554&gt;0.6,Model!H554&lt;0.02),0.3561162,Model!H554)</f>
        <v>0.35611619999999999</v>
      </c>
      <c r="Q548" s="13">
        <f>IF(OR(Model!I554&gt;80,Model!I554&lt;0.02),39.55,Model!I554)</f>
        <v>39.549999999999997</v>
      </c>
      <c r="R548" s="13">
        <f>IF(OR(Model!J554&gt;80,Model!J554&lt;0.02),39.55,Model!J554)</f>
        <v>39.549999999999997</v>
      </c>
      <c r="S548" s="13">
        <f>IF(OR(Model!K554&gt;120,Model!K554&lt;0.02),63.9,Model!K554)</f>
        <v>63.9</v>
      </c>
      <c r="T548" s="13">
        <f>IF(OR(Model!L554&gt;11,Model!L554&lt;0.02),6.4719718,Model!L554)</f>
        <v>6.4719718000000004</v>
      </c>
      <c r="U548" s="13">
        <f t="shared" si="8"/>
        <v>0.94885144831249479</v>
      </c>
      <c r="V548" t="b">
        <f>IF(Model!B554&gt;0,'Calulations '!J548-U548)</f>
        <v>0</v>
      </c>
    </row>
    <row r="549" spans="10:22" x14ac:dyDescent="0.3">
      <c r="J549" s="13">
        <f>IF(OR(Model!B555&gt;7,Model!B555&lt;0.5),3.433,Model!B555)</f>
        <v>3.4329999999999998</v>
      </c>
      <c r="K549" s="13">
        <f>IF(OR(Model!C555&gt;0.4,Model!C555&lt;0.05),0.2550503,Model!C555)</f>
        <v>0.25505030000000001</v>
      </c>
      <c r="L549" s="13">
        <f>IF(OR(Model!D555&gt;5,Model!D555&lt;0.05),2.2251955,Model!D555)</f>
        <v>2.2251954999999999</v>
      </c>
      <c r="M549" s="13">
        <f>IF(OR(Model!E555&gt;3800,Model!E555&lt;0.02),1979.0503,Model!E555)</f>
        <v>1979.0503000000001</v>
      </c>
      <c r="N549" s="13">
        <f>IF(OR(Model!F555&gt;100,Model!F555&lt;0.02),44.390782,Model!F555)</f>
        <v>44.390782000000002</v>
      </c>
      <c r="O549" s="13">
        <f>IF(OR(Model!G555&gt;6,Model!G555&lt;0.02),1.74888827,Model!G555)</f>
        <v>1.7488882699999999</v>
      </c>
      <c r="P549" s="13">
        <f>IF(OR(Model!H555&gt;0.6,Model!H555&lt;0.02),0.3561162,Model!H555)</f>
        <v>0.35611619999999999</v>
      </c>
      <c r="Q549" s="13">
        <f>IF(OR(Model!I555&gt;80,Model!I555&lt;0.02),39.55,Model!I555)</f>
        <v>39.549999999999997</v>
      </c>
      <c r="R549" s="13">
        <f>IF(OR(Model!J555&gt;80,Model!J555&lt;0.02),39.55,Model!J555)</f>
        <v>39.549999999999997</v>
      </c>
      <c r="S549" s="13">
        <f>IF(OR(Model!K555&gt;120,Model!K555&lt;0.02),63.9,Model!K555)</f>
        <v>63.9</v>
      </c>
      <c r="T549" s="13">
        <f>IF(OR(Model!L555&gt;11,Model!L555&lt;0.02),6.4719718,Model!L555)</f>
        <v>6.4719718000000004</v>
      </c>
      <c r="U549" s="13">
        <f t="shared" si="8"/>
        <v>0.94885144831249479</v>
      </c>
      <c r="V549" t="b">
        <f>IF(Model!B555&gt;0,'Calulations '!J549-U549)</f>
        <v>0</v>
      </c>
    </row>
    <row r="550" spans="10:22" x14ac:dyDescent="0.3">
      <c r="J550" s="13">
        <f>IF(OR(Model!B556&gt;7,Model!B556&lt;0.5),3.433,Model!B556)</f>
        <v>3.4329999999999998</v>
      </c>
      <c r="K550" s="13">
        <f>IF(OR(Model!C556&gt;0.4,Model!C556&lt;0.05),0.2550503,Model!C556)</f>
        <v>0.25505030000000001</v>
      </c>
      <c r="L550" s="13">
        <f>IF(OR(Model!D556&gt;5,Model!D556&lt;0.05),2.2251955,Model!D556)</f>
        <v>2.2251954999999999</v>
      </c>
      <c r="M550" s="13">
        <f>IF(OR(Model!E556&gt;3800,Model!E556&lt;0.02),1979.0503,Model!E556)</f>
        <v>1979.0503000000001</v>
      </c>
      <c r="N550" s="13">
        <f>IF(OR(Model!F556&gt;100,Model!F556&lt;0.02),44.390782,Model!F556)</f>
        <v>44.390782000000002</v>
      </c>
      <c r="O550" s="13">
        <f>IF(OR(Model!G556&gt;6,Model!G556&lt;0.02),1.74888827,Model!G556)</f>
        <v>1.7488882699999999</v>
      </c>
      <c r="P550" s="13">
        <f>IF(OR(Model!H556&gt;0.6,Model!H556&lt;0.02),0.3561162,Model!H556)</f>
        <v>0.35611619999999999</v>
      </c>
      <c r="Q550" s="13">
        <f>IF(OR(Model!I556&gt;80,Model!I556&lt;0.02),39.55,Model!I556)</f>
        <v>39.549999999999997</v>
      </c>
      <c r="R550" s="13">
        <f>IF(OR(Model!J556&gt;80,Model!J556&lt;0.02),39.55,Model!J556)</f>
        <v>39.549999999999997</v>
      </c>
      <c r="S550" s="13">
        <f>IF(OR(Model!K556&gt;120,Model!K556&lt;0.02),63.9,Model!K556)</f>
        <v>63.9</v>
      </c>
      <c r="T550" s="13">
        <f>IF(OR(Model!L556&gt;11,Model!L556&lt;0.02),6.4719718,Model!L556)</f>
        <v>6.4719718000000004</v>
      </c>
      <c r="U550" s="13">
        <f t="shared" si="8"/>
        <v>0.94885144831249479</v>
      </c>
      <c r="V550" t="b">
        <f>IF(Model!B556&gt;0,'Calulations '!J550-U550)</f>
        <v>0</v>
      </c>
    </row>
    <row r="551" spans="10:22" x14ac:dyDescent="0.3">
      <c r="J551" s="13">
        <f>IF(OR(Model!B557&gt;7,Model!B557&lt;0.5),3.433,Model!B557)</f>
        <v>3.4329999999999998</v>
      </c>
      <c r="K551" s="13">
        <f>IF(OR(Model!C557&gt;0.4,Model!C557&lt;0.05),0.2550503,Model!C557)</f>
        <v>0.25505030000000001</v>
      </c>
      <c r="L551" s="13">
        <f>IF(OR(Model!D557&gt;5,Model!D557&lt;0.05),2.2251955,Model!D557)</f>
        <v>2.2251954999999999</v>
      </c>
      <c r="M551" s="13">
        <f>IF(OR(Model!E557&gt;3800,Model!E557&lt;0.02),1979.0503,Model!E557)</f>
        <v>1979.0503000000001</v>
      </c>
      <c r="N551" s="13">
        <f>IF(OR(Model!F557&gt;100,Model!F557&lt;0.02),44.390782,Model!F557)</f>
        <v>44.390782000000002</v>
      </c>
      <c r="O551" s="13">
        <f>IF(OR(Model!G557&gt;6,Model!G557&lt;0.02),1.74888827,Model!G557)</f>
        <v>1.7488882699999999</v>
      </c>
      <c r="P551" s="13">
        <f>IF(OR(Model!H557&gt;0.6,Model!H557&lt;0.02),0.3561162,Model!H557)</f>
        <v>0.35611619999999999</v>
      </c>
      <c r="Q551" s="13">
        <f>IF(OR(Model!I557&gt;80,Model!I557&lt;0.02),39.55,Model!I557)</f>
        <v>39.549999999999997</v>
      </c>
      <c r="R551" s="13">
        <f>IF(OR(Model!J557&gt;80,Model!J557&lt;0.02),39.55,Model!J557)</f>
        <v>39.549999999999997</v>
      </c>
      <c r="S551" s="13">
        <f>IF(OR(Model!K557&gt;120,Model!K557&lt;0.02),63.9,Model!K557)</f>
        <v>63.9</v>
      </c>
      <c r="T551" s="13">
        <f>IF(OR(Model!L557&gt;11,Model!L557&lt;0.02),6.4719718,Model!L557)</f>
        <v>6.4719718000000004</v>
      </c>
      <c r="U551" s="13">
        <f t="shared" si="8"/>
        <v>0.94885144831249479</v>
      </c>
      <c r="V551" t="b">
        <f>IF(Model!B557&gt;0,'Calulations '!J551-U551)</f>
        <v>0</v>
      </c>
    </row>
    <row r="552" spans="10:22" x14ac:dyDescent="0.3">
      <c r="J552" s="13">
        <f>IF(OR(Model!B558&gt;7,Model!B558&lt;0.5),3.433,Model!B558)</f>
        <v>3.4329999999999998</v>
      </c>
      <c r="K552" s="13">
        <f>IF(OR(Model!C558&gt;0.4,Model!C558&lt;0.05),0.2550503,Model!C558)</f>
        <v>0.25505030000000001</v>
      </c>
      <c r="L552" s="13">
        <f>IF(OR(Model!D558&gt;5,Model!D558&lt;0.05),2.2251955,Model!D558)</f>
        <v>2.2251954999999999</v>
      </c>
      <c r="M552" s="13">
        <f>IF(OR(Model!E558&gt;3800,Model!E558&lt;0.02),1979.0503,Model!E558)</f>
        <v>1979.0503000000001</v>
      </c>
      <c r="N552" s="13">
        <f>IF(OR(Model!F558&gt;100,Model!F558&lt;0.02),44.390782,Model!F558)</f>
        <v>44.390782000000002</v>
      </c>
      <c r="O552" s="13">
        <f>IF(OR(Model!G558&gt;6,Model!G558&lt;0.02),1.74888827,Model!G558)</f>
        <v>1.7488882699999999</v>
      </c>
      <c r="P552" s="13">
        <f>IF(OR(Model!H558&gt;0.6,Model!H558&lt;0.02),0.3561162,Model!H558)</f>
        <v>0.35611619999999999</v>
      </c>
      <c r="Q552" s="13">
        <f>IF(OR(Model!I558&gt;80,Model!I558&lt;0.02),39.55,Model!I558)</f>
        <v>39.549999999999997</v>
      </c>
      <c r="R552" s="13">
        <f>IF(OR(Model!J558&gt;80,Model!J558&lt;0.02),39.55,Model!J558)</f>
        <v>39.549999999999997</v>
      </c>
      <c r="S552" s="13">
        <f>IF(OR(Model!K558&gt;120,Model!K558&lt;0.02),63.9,Model!K558)</f>
        <v>63.9</v>
      </c>
      <c r="T552" s="13">
        <f>IF(OR(Model!L558&gt;11,Model!L558&lt;0.02),6.4719718,Model!L558)</f>
        <v>6.4719718000000004</v>
      </c>
      <c r="U552" s="13">
        <f t="shared" si="8"/>
        <v>0.94885144831249479</v>
      </c>
      <c r="V552" t="b">
        <f>IF(Model!B558&gt;0,'Calulations '!J552-U552)</f>
        <v>0</v>
      </c>
    </row>
    <row r="553" spans="10:22" x14ac:dyDescent="0.3">
      <c r="J553" s="13">
        <f>IF(OR(Model!B559&gt;7,Model!B559&lt;0.5),3.433,Model!B559)</f>
        <v>3.4329999999999998</v>
      </c>
      <c r="K553" s="13">
        <f>IF(OR(Model!C559&gt;0.4,Model!C559&lt;0.05),0.2550503,Model!C559)</f>
        <v>0.25505030000000001</v>
      </c>
      <c r="L553" s="13">
        <f>IF(OR(Model!D559&gt;5,Model!D559&lt;0.05),2.2251955,Model!D559)</f>
        <v>2.2251954999999999</v>
      </c>
      <c r="M553" s="13">
        <f>IF(OR(Model!E559&gt;3800,Model!E559&lt;0.02),1979.0503,Model!E559)</f>
        <v>1979.0503000000001</v>
      </c>
      <c r="N553" s="13">
        <f>IF(OR(Model!F559&gt;100,Model!F559&lt;0.02),44.390782,Model!F559)</f>
        <v>44.390782000000002</v>
      </c>
      <c r="O553" s="13">
        <f>IF(OR(Model!G559&gt;6,Model!G559&lt;0.02),1.74888827,Model!G559)</f>
        <v>1.7488882699999999</v>
      </c>
      <c r="P553" s="13">
        <f>IF(OR(Model!H559&gt;0.6,Model!H559&lt;0.02),0.3561162,Model!H559)</f>
        <v>0.35611619999999999</v>
      </c>
      <c r="Q553" s="13">
        <f>IF(OR(Model!I559&gt;80,Model!I559&lt;0.02),39.55,Model!I559)</f>
        <v>39.549999999999997</v>
      </c>
      <c r="R553" s="13">
        <f>IF(OR(Model!J559&gt;80,Model!J559&lt;0.02),39.55,Model!J559)</f>
        <v>39.549999999999997</v>
      </c>
      <c r="S553" s="13">
        <f>IF(OR(Model!K559&gt;120,Model!K559&lt;0.02),63.9,Model!K559)</f>
        <v>63.9</v>
      </c>
      <c r="T553" s="13">
        <f>IF(OR(Model!L559&gt;11,Model!L559&lt;0.02),6.4719718,Model!L559)</f>
        <v>6.4719718000000004</v>
      </c>
      <c r="U553" s="13">
        <f t="shared" si="8"/>
        <v>0.94885144831249479</v>
      </c>
      <c r="V553" t="b">
        <f>IF(Model!B559&gt;0,'Calulations '!J553-U553)</f>
        <v>0</v>
      </c>
    </row>
    <row r="554" spans="10:22" x14ac:dyDescent="0.3">
      <c r="J554" s="13">
        <f>IF(OR(Model!B560&gt;7,Model!B560&lt;0.5),3.433,Model!B560)</f>
        <v>3.4329999999999998</v>
      </c>
      <c r="K554" s="13">
        <f>IF(OR(Model!C560&gt;0.4,Model!C560&lt;0.05),0.2550503,Model!C560)</f>
        <v>0.25505030000000001</v>
      </c>
      <c r="L554" s="13">
        <f>IF(OR(Model!D560&gt;5,Model!D560&lt;0.05),2.2251955,Model!D560)</f>
        <v>2.2251954999999999</v>
      </c>
      <c r="M554" s="13">
        <f>IF(OR(Model!E560&gt;3800,Model!E560&lt;0.02),1979.0503,Model!E560)</f>
        <v>1979.0503000000001</v>
      </c>
      <c r="N554" s="13">
        <f>IF(OR(Model!F560&gt;100,Model!F560&lt;0.02),44.390782,Model!F560)</f>
        <v>44.390782000000002</v>
      </c>
      <c r="O554" s="13">
        <f>IF(OR(Model!G560&gt;6,Model!G560&lt;0.02),1.74888827,Model!G560)</f>
        <v>1.7488882699999999</v>
      </c>
      <c r="P554" s="13">
        <f>IF(OR(Model!H560&gt;0.6,Model!H560&lt;0.02),0.3561162,Model!H560)</f>
        <v>0.35611619999999999</v>
      </c>
      <c r="Q554" s="13">
        <f>IF(OR(Model!I560&gt;80,Model!I560&lt;0.02),39.55,Model!I560)</f>
        <v>39.549999999999997</v>
      </c>
      <c r="R554" s="13">
        <f>IF(OR(Model!J560&gt;80,Model!J560&lt;0.02),39.55,Model!J560)</f>
        <v>39.549999999999997</v>
      </c>
      <c r="S554" s="13">
        <f>IF(OR(Model!K560&gt;120,Model!K560&lt;0.02),63.9,Model!K560)</f>
        <v>63.9</v>
      </c>
      <c r="T554" s="13">
        <f>IF(OR(Model!L560&gt;11,Model!L560&lt;0.02),6.4719718,Model!L560)</f>
        <v>6.4719718000000004</v>
      </c>
      <c r="U554" s="13">
        <f t="shared" si="8"/>
        <v>0.94885144831249479</v>
      </c>
      <c r="V554" t="b">
        <f>IF(Model!B560&gt;0,'Calulations '!J554-U554)</f>
        <v>0</v>
      </c>
    </row>
    <row r="555" spans="10:22" x14ac:dyDescent="0.3">
      <c r="J555" s="13">
        <f>IF(OR(Model!B561&gt;7,Model!B561&lt;0.5),3.433,Model!B561)</f>
        <v>3.4329999999999998</v>
      </c>
      <c r="K555" s="13">
        <f>IF(OR(Model!C561&gt;0.4,Model!C561&lt;0.05),0.2550503,Model!C561)</f>
        <v>0.25505030000000001</v>
      </c>
      <c r="L555" s="13">
        <f>IF(OR(Model!D561&gt;5,Model!D561&lt;0.05),2.2251955,Model!D561)</f>
        <v>2.2251954999999999</v>
      </c>
      <c r="M555" s="13">
        <f>IF(OR(Model!E561&gt;3800,Model!E561&lt;0.02),1979.0503,Model!E561)</f>
        <v>1979.0503000000001</v>
      </c>
      <c r="N555" s="13">
        <f>IF(OR(Model!F561&gt;100,Model!F561&lt;0.02),44.390782,Model!F561)</f>
        <v>44.390782000000002</v>
      </c>
      <c r="O555" s="13">
        <f>IF(OR(Model!G561&gt;6,Model!G561&lt;0.02),1.74888827,Model!G561)</f>
        <v>1.7488882699999999</v>
      </c>
      <c r="P555" s="13">
        <f>IF(OR(Model!H561&gt;0.6,Model!H561&lt;0.02),0.3561162,Model!H561)</f>
        <v>0.35611619999999999</v>
      </c>
      <c r="Q555" s="13">
        <f>IF(OR(Model!I561&gt;80,Model!I561&lt;0.02),39.55,Model!I561)</f>
        <v>39.549999999999997</v>
      </c>
      <c r="R555" s="13">
        <f>IF(OR(Model!J561&gt;80,Model!J561&lt;0.02),39.55,Model!J561)</f>
        <v>39.549999999999997</v>
      </c>
      <c r="S555" s="13">
        <f>IF(OR(Model!K561&gt;120,Model!K561&lt;0.02),63.9,Model!K561)</f>
        <v>63.9</v>
      </c>
      <c r="T555" s="13">
        <f>IF(OR(Model!L561&gt;11,Model!L561&lt;0.02),6.4719718,Model!L561)</f>
        <v>6.4719718000000004</v>
      </c>
      <c r="U555" s="13">
        <f t="shared" si="8"/>
        <v>0.94885144831249479</v>
      </c>
      <c r="V555" t="b">
        <f>IF(Model!B561&gt;0,'Calulations '!J555-U555)</f>
        <v>0</v>
      </c>
    </row>
    <row r="556" spans="10:22" x14ac:dyDescent="0.3">
      <c r="J556" s="13">
        <f>IF(OR(Model!B562&gt;7,Model!B562&lt;0.5),3.433,Model!B562)</f>
        <v>3.4329999999999998</v>
      </c>
      <c r="K556" s="13">
        <f>IF(OR(Model!C562&gt;0.4,Model!C562&lt;0.05),0.2550503,Model!C562)</f>
        <v>0.25505030000000001</v>
      </c>
      <c r="L556" s="13">
        <f>IF(OR(Model!D562&gt;5,Model!D562&lt;0.05),2.2251955,Model!D562)</f>
        <v>2.2251954999999999</v>
      </c>
      <c r="M556" s="13">
        <f>IF(OR(Model!E562&gt;3800,Model!E562&lt;0.02),1979.0503,Model!E562)</f>
        <v>1979.0503000000001</v>
      </c>
      <c r="N556" s="13">
        <f>IF(OR(Model!F562&gt;100,Model!F562&lt;0.02),44.390782,Model!F562)</f>
        <v>44.390782000000002</v>
      </c>
      <c r="O556" s="13">
        <f>IF(OR(Model!G562&gt;6,Model!G562&lt;0.02),1.74888827,Model!G562)</f>
        <v>1.7488882699999999</v>
      </c>
      <c r="P556" s="13">
        <f>IF(OR(Model!H562&gt;0.6,Model!H562&lt;0.02),0.3561162,Model!H562)</f>
        <v>0.35611619999999999</v>
      </c>
      <c r="Q556" s="13">
        <f>IF(OR(Model!I562&gt;80,Model!I562&lt;0.02),39.55,Model!I562)</f>
        <v>39.549999999999997</v>
      </c>
      <c r="R556" s="13">
        <f>IF(OR(Model!J562&gt;80,Model!J562&lt;0.02),39.55,Model!J562)</f>
        <v>39.549999999999997</v>
      </c>
      <c r="S556" s="13">
        <f>IF(OR(Model!K562&gt;120,Model!K562&lt;0.02),63.9,Model!K562)</f>
        <v>63.9</v>
      </c>
      <c r="T556" s="13">
        <f>IF(OR(Model!L562&gt;11,Model!L562&lt;0.02),6.4719718,Model!L562)</f>
        <v>6.4719718000000004</v>
      </c>
      <c r="U556" s="13">
        <f t="shared" si="8"/>
        <v>0.94885144831249479</v>
      </c>
      <c r="V556" t="b">
        <f>IF(Model!B562&gt;0,'Calulations '!J556-U556)</f>
        <v>0</v>
      </c>
    </row>
    <row r="557" spans="10:22" x14ac:dyDescent="0.3">
      <c r="J557" s="13">
        <f>IF(OR(Model!B563&gt;7,Model!B563&lt;0.5),3.433,Model!B563)</f>
        <v>3.4329999999999998</v>
      </c>
      <c r="K557" s="13">
        <f>IF(OR(Model!C563&gt;0.4,Model!C563&lt;0.05),0.2550503,Model!C563)</f>
        <v>0.25505030000000001</v>
      </c>
      <c r="L557" s="13">
        <f>IF(OR(Model!D563&gt;5,Model!D563&lt;0.05),2.2251955,Model!D563)</f>
        <v>2.2251954999999999</v>
      </c>
      <c r="M557" s="13">
        <f>IF(OR(Model!E563&gt;3800,Model!E563&lt;0.02),1979.0503,Model!E563)</f>
        <v>1979.0503000000001</v>
      </c>
      <c r="N557" s="13">
        <f>IF(OR(Model!F563&gt;100,Model!F563&lt;0.02),44.390782,Model!F563)</f>
        <v>44.390782000000002</v>
      </c>
      <c r="O557" s="13">
        <f>IF(OR(Model!G563&gt;6,Model!G563&lt;0.02),1.74888827,Model!G563)</f>
        <v>1.7488882699999999</v>
      </c>
      <c r="P557" s="13">
        <f>IF(OR(Model!H563&gt;0.6,Model!H563&lt;0.02),0.3561162,Model!H563)</f>
        <v>0.35611619999999999</v>
      </c>
      <c r="Q557" s="13">
        <f>IF(OR(Model!I563&gt;80,Model!I563&lt;0.02),39.55,Model!I563)</f>
        <v>39.549999999999997</v>
      </c>
      <c r="R557" s="13">
        <f>IF(OR(Model!J563&gt;80,Model!J563&lt;0.02),39.55,Model!J563)</f>
        <v>39.549999999999997</v>
      </c>
      <c r="S557" s="13">
        <f>IF(OR(Model!K563&gt;120,Model!K563&lt;0.02),63.9,Model!K563)</f>
        <v>63.9</v>
      </c>
      <c r="T557" s="13">
        <f>IF(OR(Model!L563&gt;11,Model!L563&lt;0.02),6.4719718,Model!L563)</f>
        <v>6.4719718000000004</v>
      </c>
      <c r="U557" s="13">
        <f t="shared" si="8"/>
        <v>0.94885144831249479</v>
      </c>
      <c r="V557" t="b">
        <f>IF(Model!B563&gt;0,'Calulations '!J557-U557)</f>
        <v>0</v>
      </c>
    </row>
    <row r="558" spans="10:22" x14ac:dyDescent="0.3">
      <c r="J558" s="13">
        <f>IF(OR(Model!B564&gt;7,Model!B564&lt;0.5),3.433,Model!B564)</f>
        <v>3.4329999999999998</v>
      </c>
      <c r="K558" s="13">
        <f>IF(OR(Model!C564&gt;0.4,Model!C564&lt;0.05),0.2550503,Model!C564)</f>
        <v>0.25505030000000001</v>
      </c>
      <c r="L558" s="13">
        <f>IF(OR(Model!D564&gt;5,Model!D564&lt;0.05),2.2251955,Model!D564)</f>
        <v>2.2251954999999999</v>
      </c>
      <c r="M558" s="13">
        <f>IF(OR(Model!E564&gt;3800,Model!E564&lt;0.02),1979.0503,Model!E564)</f>
        <v>1979.0503000000001</v>
      </c>
      <c r="N558" s="13">
        <f>IF(OR(Model!F564&gt;100,Model!F564&lt;0.02),44.390782,Model!F564)</f>
        <v>44.390782000000002</v>
      </c>
      <c r="O558" s="13">
        <f>IF(OR(Model!G564&gt;6,Model!G564&lt;0.02),1.74888827,Model!G564)</f>
        <v>1.7488882699999999</v>
      </c>
      <c r="P558" s="13">
        <f>IF(OR(Model!H564&gt;0.6,Model!H564&lt;0.02),0.3561162,Model!H564)</f>
        <v>0.35611619999999999</v>
      </c>
      <c r="Q558" s="13">
        <f>IF(OR(Model!I564&gt;80,Model!I564&lt;0.02),39.55,Model!I564)</f>
        <v>39.549999999999997</v>
      </c>
      <c r="R558" s="13">
        <f>IF(OR(Model!J564&gt;80,Model!J564&lt;0.02),39.55,Model!J564)</f>
        <v>39.549999999999997</v>
      </c>
      <c r="S558" s="13">
        <f>IF(OR(Model!K564&gt;120,Model!K564&lt;0.02),63.9,Model!K564)</f>
        <v>63.9</v>
      </c>
      <c r="T558" s="13">
        <f>IF(OR(Model!L564&gt;11,Model!L564&lt;0.02),6.4719718,Model!L564)</f>
        <v>6.4719718000000004</v>
      </c>
      <c r="U558" s="13">
        <f t="shared" si="8"/>
        <v>0.94885144831249479</v>
      </c>
      <c r="V558" t="b">
        <f>IF(Model!B564&gt;0,'Calulations '!J558-U558)</f>
        <v>0</v>
      </c>
    </row>
    <row r="559" spans="10:22" x14ac:dyDescent="0.3">
      <c r="J559" s="13">
        <f>IF(OR(Model!B565&gt;7,Model!B565&lt;0.5),3.433,Model!B565)</f>
        <v>3.4329999999999998</v>
      </c>
      <c r="K559" s="13">
        <f>IF(OR(Model!C565&gt;0.4,Model!C565&lt;0.05),0.2550503,Model!C565)</f>
        <v>0.25505030000000001</v>
      </c>
      <c r="L559" s="13">
        <f>IF(OR(Model!D565&gt;5,Model!D565&lt;0.05),2.2251955,Model!D565)</f>
        <v>2.2251954999999999</v>
      </c>
      <c r="M559" s="13">
        <f>IF(OR(Model!E565&gt;3800,Model!E565&lt;0.02),1979.0503,Model!E565)</f>
        <v>1979.0503000000001</v>
      </c>
      <c r="N559" s="13">
        <f>IF(OR(Model!F565&gt;100,Model!F565&lt;0.02),44.390782,Model!F565)</f>
        <v>44.390782000000002</v>
      </c>
      <c r="O559" s="13">
        <f>IF(OR(Model!G565&gt;6,Model!G565&lt;0.02),1.74888827,Model!G565)</f>
        <v>1.7488882699999999</v>
      </c>
      <c r="P559" s="13">
        <f>IF(OR(Model!H565&gt;0.6,Model!H565&lt;0.02),0.3561162,Model!H565)</f>
        <v>0.35611619999999999</v>
      </c>
      <c r="Q559" s="13">
        <f>IF(OR(Model!I565&gt;80,Model!I565&lt;0.02),39.55,Model!I565)</f>
        <v>39.549999999999997</v>
      </c>
      <c r="R559" s="13">
        <f>IF(OR(Model!J565&gt;80,Model!J565&lt;0.02),39.55,Model!J565)</f>
        <v>39.549999999999997</v>
      </c>
      <c r="S559" s="13">
        <f>IF(OR(Model!K565&gt;120,Model!K565&lt;0.02),63.9,Model!K565)</f>
        <v>63.9</v>
      </c>
      <c r="T559" s="13">
        <f>IF(OR(Model!L565&gt;11,Model!L565&lt;0.02),6.4719718,Model!L565)</f>
        <v>6.4719718000000004</v>
      </c>
      <c r="U559" s="13">
        <f t="shared" si="8"/>
        <v>0.94885144831249479</v>
      </c>
      <c r="V559" t="b">
        <f>IF(Model!B565&gt;0,'Calulations '!J559-U559)</f>
        <v>0</v>
      </c>
    </row>
    <row r="560" spans="10:22" x14ac:dyDescent="0.3">
      <c r="J560" s="13">
        <f>IF(OR(Model!B566&gt;7,Model!B566&lt;0.5),3.433,Model!B566)</f>
        <v>3.4329999999999998</v>
      </c>
      <c r="K560" s="13">
        <f>IF(OR(Model!C566&gt;0.4,Model!C566&lt;0.05),0.2550503,Model!C566)</f>
        <v>0.25505030000000001</v>
      </c>
      <c r="L560" s="13">
        <f>IF(OR(Model!D566&gt;5,Model!D566&lt;0.05),2.2251955,Model!D566)</f>
        <v>2.2251954999999999</v>
      </c>
      <c r="M560" s="13">
        <f>IF(OR(Model!E566&gt;3800,Model!E566&lt;0.02),1979.0503,Model!E566)</f>
        <v>1979.0503000000001</v>
      </c>
      <c r="N560" s="13">
        <f>IF(OR(Model!F566&gt;100,Model!F566&lt;0.02),44.390782,Model!F566)</f>
        <v>44.390782000000002</v>
      </c>
      <c r="O560" s="13">
        <f>IF(OR(Model!G566&gt;6,Model!G566&lt;0.02),1.74888827,Model!G566)</f>
        <v>1.7488882699999999</v>
      </c>
      <c r="P560" s="13">
        <f>IF(OR(Model!H566&gt;0.6,Model!H566&lt;0.02),0.3561162,Model!H566)</f>
        <v>0.35611619999999999</v>
      </c>
      <c r="Q560" s="13">
        <f>IF(OR(Model!I566&gt;80,Model!I566&lt;0.02),39.55,Model!I566)</f>
        <v>39.549999999999997</v>
      </c>
      <c r="R560" s="13">
        <f>IF(OR(Model!J566&gt;80,Model!J566&lt;0.02),39.55,Model!J566)</f>
        <v>39.549999999999997</v>
      </c>
      <c r="S560" s="13">
        <f>IF(OR(Model!K566&gt;120,Model!K566&lt;0.02),63.9,Model!K566)</f>
        <v>63.9</v>
      </c>
      <c r="T560" s="13">
        <f>IF(OR(Model!L566&gt;11,Model!L566&lt;0.02),6.4719718,Model!L566)</f>
        <v>6.4719718000000004</v>
      </c>
      <c r="U560" s="13">
        <f t="shared" si="8"/>
        <v>0.94885144831249479</v>
      </c>
      <c r="V560" t="b">
        <f>IF(Model!B566&gt;0,'Calulations '!J560-U560)</f>
        <v>0</v>
      </c>
    </row>
    <row r="561" spans="10:22" x14ac:dyDescent="0.3">
      <c r="J561" s="13">
        <f>IF(OR(Model!B567&gt;7,Model!B567&lt;0.5),3.433,Model!B567)</f>
        <v>3.4329999999999998</v>
      </c>
      <c r="K561" s="13">
        <f>IF(OR(Model!C567&gt;0.4,Model!C567&lt;0.05),0.2550503,Model!C567)</f>
        <v>0.25505030000000001</v>
      </c>
      <c r="L561" s="13">
        <f>IF(OR(Model!D567&gt;5,Model!D567&lt;0.05),2.2251955,Model!D567)</f>
        <v>2.2251954999999999</v>
      </c>
      <c r="M561" s="13">
        <f>IF(OR(Model!E567&gt;3800,Model!E567&lt;0.02),1979.0503,Model!E567)</f>
        <v>1979.0503000000001</v>
      </c>
      <c r="N561" s="13">
        <f>IF(OR(Model!F567&gt;100,Model!F567&lt;0.02),44.390782,Model!F567)</f>
        <v>44.390782000000002</v>
      </c>
      <c r="O561" s="13">
        <f>IF(OR(Model!G567&gt;6,Model!G567&lt;0.02),1.74888827,Model!G567)</f>
        <v>1.7488882699999999</v>
      </c>
      <c r="P561" s="13">
        <f>IF(OR(Model!H567&gt;0.6,Model!H567&lt;0.02),0.3561162,Model!H567)</f>
        <v>0.35611619999999999</v>
      </c>
      <c r="Q561" s="13">
        <f>IF(OR(Model!I567&gt;80,Model!I567&lt;0.02),39.55,Model!I567)</f>
        <v>39.549999999999997</v>
      </c>
      <c r="R561" s="13">
        <f>IF(OR(Model!J567&gt;80,Model!J567&lt;0.02),39.55,Model!J567)</f>
        <v>39.549999999999997</v>
      </c>
      <c r="S561" s="13">
        <f>IF(OR(Model!K567&gt;120,Model!K567&lt;0.02),63.9,Model!K567)</f>
        <v>63.9</v>
      </c>
      <c r="T561" s="13">
        <f>IF(OR(Model!L567&gt;11,Model!L567&lt;0.02),6.4719718,Model!L567)</f>
        <v>6.4719718000000004</v>
      </c>
      <c r="U561" s="13">
        <f t="shared" si="8"/>
        <v>0.94885144831249479</v>
      </c>
      <c r="V561" t="b">
        <f>IF(Model!B567&gt;0,'Calulations '!J561-U561)</f>
        <v>0</v>
      </c>
    </row>
    <row r="562" spans="10:22" x14ac:dyDescent="0.3">
      <c r="J562" s="13">
        <f>IF(OR(Model!B568&gt;7,Model!B568&lt;0.5),3.433,Model!B568)</f>
        <v>3.4329999999999998</v>
      </c>
      <c r="K562" s="13">
        <f>IF(OR(Model!C568&gt;0.4,Model!C568&lt;0.05),0.2550503,Model!C568)</f>
        <v>0.25505030000000001</v>
      </c>
      <c r="L562" s="13">
        <f>IF(OR(Model!D568&gt;5,Model!D568&lt;0.05),2.2251955,Model!D568)</f>
        <v>2.2251954999999999</v>
      </c>
      <c r="M562" s="13">
        <f>IF(OR(Model!E568&gt;3800,Model!E568&lt;0.02),1979.0503,Model!E568)</f>
        <v>1979.0503000000001</v>
      </c>
      <c r="N562" s="13">
        <f>IF(OR(Model!F568&gt;100,Model!F568&lt;0.02),44.390782,Model!F568)</f>
        <v>44.390782000000002</v>
      </c>
      <c r="O562" s="13">
        <f>IF(OR(Model!G568&gt;6,Model!G568&lt;0.02),1.74888827,Model!G568)</f>
        <v>1.7488882699999999</v>
      </c>
      <c r="P562" s="13">
        <f>IF(OR(Model!H568&gt;0.6,Model!H568&lt;0.02),0.3561162,Model!H568)</f>
        <v>0.35611619999999999</v>
      </c>
      <c r="Q562" s="13">
        <f>IF(OR(Model!I568&gt;80,Model!I568&lt;0.02),39.55,Model!I568)</f>
        <v>39.549999999999997</v>
      </c>
      <c r="R562" s="13">
        <f>IF(OR(Model!J568&gt;80,Model!J568&lt;0.02),39.55,Model!J568)</f>
        <v>39.549999999999997</v>
      </c>
      <c r="S562" s="13">
        <f>IF(OR(Model!K568&gt;120,Model!K568&lt;0.02),63.9,Model!K568)</f>
        <v>63.9</v>
      </c>
      <c r="T562" s="13">
        <f>IF(OR(Model!L568&gt;11,Model!L568&lt;0.02),6.4719718,Model!L568)</f>
        <v>6.4719718000000004</v>
      </c>
      <c r="U562" s="13">
        <f t="shared" si="8"/>
        <v>0.94885144831249479</v>
      </c>
      <c r="V562" t="b">
        <f>IF(Model!B568&gt;0,'Calulations '!J562-U562)</f>
        <v>0</v>
      </c>
    </row>
    <row r="563" spans="10:22" x14ac:dyDescent="0.3">
      <c r="J563" s="13">
        <f>IF(OR(Model!B569&gt;7,Model!B569&lt;0.5),3.433,Model!B569)</f>
        <v>3.4329999999999998</v>
      </c>
      <c r="K563" s="13">
        <f>IF(OR(Model!C569&gt;0.4,Model!C569&lt;0.05),0.2550503,Model!C569)</f>
        <v>0.25505030000000001</v>
      </c>
      <c r="L563" s="13">
        <f>IF(OR(Model!D569&gt;5,Model!D569&lt;0.05),2.2251955,Model!D569)</f>
        <v>2.2251954999999999</v>
      </c>
      <c r="M563" s="13">
        <f>IF(OR(Model!E569&gt;3800,Model!E569&lt;0.02),1979.0503,Model!E569)</f>
        <v>1979.0503000000001</v>
      </c>
      <c r="N563" s="13">
        <f>IF(OR(Model!F569&gt;100,Model!F569&lt;0.02),44.390782,Model!F569)</f>
        <v>44.390782000000002</v>
      </c>
      <c r="O563" s="13">
        <f>IF(OR(Model!G569&gt;6,Model!G569&lt;0.02),1.74888827,Model!G569)</f>
        <v>1.7488882699999999</v>
      </c>
      <c r="P563" s="13">
        <f>IF(OR(Model!H569&gt;0.6,Model!H569&lt;0.02),0.3561162,Model!H569)</f>
        <v>0.35611619999999999</v>
      </c>
      <c r="Q563" s="13">
        <f>IF(OR(Model!I569&gt;80,Model!I569&lt;0.02),39.55,Model!I569)</f>
        <v>39.549999999999997</v>
      </c>
      <c r="R563" s="13">
        <f>IF(OR(Model!J569&gt;80,Model!J569&lt;0.02),39.55,Model!J569)</f>
        <v>39.549999999999997</v>
      </c>
      <c r="S563" s="13">
        <f>IF(OR(Model!K569&gt;120,Model!K569&lt;0.02),63.9,Model!K569)</f>
        <v>63.9</v>
      </c>
      <c r="T563" s="13">
        <f>IF(OR(Model!L569&gt;11,Model!L569&lt;0.02),6.4719718,Model!L569)</f>
        <v>6.4719718000000004</v>
      </c>
      <c r="U563" s="13">
        <f t="shared" si="8"/>
        <v>0.94885144831249479</v>
      </c>
      <c r="V563" t="b">
        <f>IF(Model!B569&gt;0,'Calulations '!J563-U563)</f>
        <v>0</v>
      </c>
    </row>
    <row r="564" spans="10:22" x14ac:dyDescent="0.3">
      <c r="J564" s="13">
        <f>IF(OR(Model!B570&gt;7,Model!B570&lt;0.5),3.433,Model!B570)</f>
        <v>3.4329999999999998</v>
      </c>
      <c r="K564" s="13">
        <f>IF(OR(Model!C570&gt;0.4,Model!C570&lt;0.05),0.2550503,Model!C570)</f>
        <v>0.25505030000000001</v>
      </c>
      <c r="L564" s="13">
        <f>IF(OR(Model!D570&gt;5,Model!D570&lt;0.05),2.2251955,Model!D570)</f>
        <v>2.2251954999999999</v>
      </c>
      <c r="M564" s="13">
        <f>IF(OR(Model!E570&gt;3800,Model!E570&lt;0.02),1979.0503,Model!E570)</f>
        <v>1979.0503000000001</v>
      </c>
      <c r="N564" s="13">
        <f>IF(OR(Model!F570&gt;100,Model!F570&lt;0.02),44.390782,Model!F570)</f>
        <v>44.390782000000002</v>
      </c>
      <c r="O564" s="13">
        <f>IF(OR(Model!G570&gt;6,Model!G570&lt;0.02),1.74888827,Model!G570)</f>
        <v>1.7488882699999999</v>
      </c>
      <c r="P564" s="13">
        <f>IF(OR(Model!H570&gt;0.6,Model!H570&lt;0.02),0.3561162,Model!H570)</f>
        <v>0.35611619999999999</v>
      </c>
      <c r="Q564" s="13">
        <f>IF(OR(Model!I570&gt;80,Model!I570&lt;0.02),39.55,Model!I570)</f>
        <v>39.549999999999997</v>
      </c>
      <c r="R564" s="13">
        <f>IF(OR(Model!J570&gt;80,Model!J570&lt;0.02),39.55,Model!J570)</f>
        <v>39.549999999999997</v>
      </c>
      <c r="S564" s="13">
        <f>IF(OR(Model!K570&gt;120,Model!K570&lt;0.02),63.9,Model!K570)</f>
        <v>63.9</v>
      </c>
      <c r="T564" s="13">
        <f>IF(OR(Model!L570&gt;11,Model!L570&lt;0.02),6.4719718,Model!L570)</f>
        <v>6.4719718000000004</v>
      </c>
      <c r="U564" s="13">
        <f t="shared" si="8"/>
        <v>0.94885144831249479</v>
      </c>
      <c r="V564" t="b">
        <f>IF(Model!B570&gt;0,'Calulations '!J564-U564)</f>
        <v>0</v>
      </c>
    </row>
    <row r="565" spans="10:22" x14ac:dyDescent="0.3">
      <c r="J565" s="13">
        <f>IF(OR(Model!B571&gt;7,Model!B571&lt;0.5),3.433,Model!B571)</f>
        <v>3.4329999999999998</v>
      </c>
      <c r="K565" s="13">
        <f>IF(OR(Model!C571&gt;0.4,Model!C571&lt;0.05),0.2550503,Model!C571)</f>
        <v>0.25505030000000001</v>
      </c>
      <c r="L565" s="13">
        <f>IF(OR(Model!D571&gt;5,Model!D571&lt;0.05),2.2251955,Model!D571)</f>
        <v>2.2251954999999999</v>
      </c>
      <c r="M565" s="13">
        <f>IF(OR(Model!E571&gt;3800,Model!E571&lt;0.02),1979.0503,Model!E571)</f>
        <v>1979.0503000000001</v>
      </c>
      <c r="N565" s="13">
        <f>IF(OR(Model!F571&gt;100,Model!F571&lt;0.02),44.390782,Model!F571)</f>
        <v>44.390782000000002</v>
      </c>
      <c r="O565" s="13">
        <f>IF(OR(Model!G571&gt;6,Model!G571&lt;0.02),1.74888827,Model!G571)</f>
        <v>1.7488882699999999</v>
      </c>
      <c r="P565" s="13">
        <f>IF(OR(Model!H571&gt;0.6,Model!H571&lt;0.02),0.3561162,Model!H571)</f>
        <v>0.35611619999999999</v>
      </c>
      <c r="Q565" s="13">
        <f>IF(OR(Model!I571&gt;80,Model!I571&lt;0.02),39.55,Model!I571)</f>
        <v>39.549999999999997</v>
      </c>
      <c r="R565" s="13">
        <f>IF(OR(Model!J571&gt;80,Model!J571&lt;0.02),39.55,Model!J571)</f>
        <v>39.549999999999997</v>
      </c>
      <c r="S565" s="13">
        <f>IF(OR(Model!K571&gt;120,Model!K571&lt;0.02),63.9,Model!K571)</f>
        <v>63.9</v>
      </c>
      <c r="T565" s="13">
        <f>IF(OR(Model!L571&gt;11,Model!L571&lt;0.02),6.4719718,Model!L571)</f>
        <v>6.4719718000000004</v>
      </c>
      <c r="U565" s="13">
        <f t="shared" si="8"/>
        <v>0.94885144831249479</v>
      </c>
      <c r="V565" t="b">
        <f>IF(Model!B571&gt;0,'Calulations '!J565-U565)</f>
        <v>0</v>
      </c>
    </row>
    <row r="566" spans="10:22" x14ac:dyDescent="0.3">
      <c r="J566" s="13">
        <f>IF(OR(Model!B572&gt;7,Model!B572&lt;0.5),3.433,Model!B572)</f>
        <v>3.4329999999999998</v>
      </c>
      <c r="K566" s="13">
        <f>IF(OR(Model!C572&gt;0.4,Model!C572&lt;0.05),0.2550503,Model!C572)</f>
        <v>0.25505030000000001</v>
      </c>
      <c r="L566" s="13">
        <f>IF(OR(Model!D572&gt;5,Model!D572&lt;0.05),2.2251955,Model!D572)</f>
        <v>2.2251954999999999</v>
      </c>
      <c r="M566" s="13">
        <f>IF(OR(Model!E572&gt;3800,Model!E572&lt;0.02),1979.0503,Model!E572)</f>
        <v>1979.0503000000001</v>
      </c>
      <c r="N566" s="13">
        <f>IF(OR(Model!F572&gt;100,Model!F572&lt;0.02),44.390782,Model!F572)</f>
        <v>44.390782000000002</v>
      </c>
      <c r="O566" s="13">
        <f>IF(OR(Model!G572&gt;6,Model!G572&lt;0.02),1.74888827,Model!G572)</f>
        <v>1.7488882699999999</v>
      </c>
      <c r="P566" s="13">
        <f>IF(OR(Model!H572&gt;0.6,Model!H572&lt;0.02),0.3561162,Model!H572)</f>
        <v>0.35611619999999999</v>
      </c>
      <c r="Q566" s="13">
        <f>IF(OR(Model!I572&gt;80,Model!I572&lt;0.02),39.55,Model!I572)</f>
        <v>39.549999999999997</v>
      </c>
      <c r="R566" s="13">
        <f>IF(OR(Model!J572&gt;80,Model!J572&lt;0.02),39.55,Model!J572)</f>
        <v>39.549999999999997</v>
      </c>
      <c r="S566" s="13">
        <f>IF(OR(Model!K572&gt;120,Model!K572&lt;0.02),63.9,Model!K572)</f>
        <v>63.9</v>
      </c>
      <c r="T566" s="13">
        <f>IF(OR(Model!L572&gt;11,Model!L572&lt;0.02),6.4719718,Model!L572)</f>
        <v>6.4719718000000004</v>
      </c>
      <c r="U566" s="13">
        <f t="shared" si="8"/>
        <v>0.94885144831249479</v>
      </c>
      <c r="V566" t="b">
        <f>IF(Model!B572&gt;0,'Calulations '!J566-U566)</f>
        <v>0</v>
      </c>
    </row>
    <row r="567" spans="10:22" x14ac:dyDescent="0.3">
      <c r="J567" s="13">
        <f>IF(OR(Model!B573&gt;7,Model!B573&lt;0.5),3.433,Model!B573)</f>
        <v>3.4329999999999998</v>
      </c>
      <c r="K567" s="13">
        <f>IF(OR(Model!C573&gt;0.4,Model!C573&lt;0.05),0.2550503,Model!C573)</f>
        <v>0.25505030000000001</v>
      </c>
      <c r="L567" s="13">
        <f>IF(OR(Model!D573&gt;5,Model!D573&lt;0.05),2.2251955,Model!D573)</f>
        <v>2.2251954999999999</v>
      </c>
      <c r="M567" s="13">
        <f>IF(OR(Model!E573&gt;3800,Model!E573&lt;0.02),1979.0503,Model!E573)</f>
        <v>1979.0503000000001</v>
      </c>
      <c r="N567" s="13">
        <f>IF(OR(Model!F573&gt;100,Model!F573&lt;0.02),44.390782,Model!F573)</f>
        <v>44.390782000000002</v>
      </c>
      <c r="O567" s="13">
        <f>IF(OR(Model!G573&gt;6,Model!G573&lt;0.02),1.74888827,Model!G573)</f>
        <v>1.7488882699999999</v>
      </c>
      <c r="P567" s="13">
        <f>IF(OR(Model!H573&gt;0.6,Model!H573&lt;0.02),0.3561162,Model!H573)</f>
        <v>0.35611619999999999</v>
      </c>
      <c r="Q567" s="13">
        <f>IF(OR(Model!I573&gt;80,Model!I573&lt;0.02),39.55,Model!I573)</f>
        <v>39.549999999999997</v>
      </c>
      <c r="R567" s="13">
        <f>IF(OR(Model!J573&gt;80,Model!J573&lt;0.02),39.55,Model!J573)</f>
        <v>39.549999999999997</v>
      </c>
      <c r="S567" s="13">
        <f>IF(OR(Model!K573&gt;120,Model!K573&lt;0.02),63.9,Model!K573)</f>
        <v>63.9</v>
      </c>
      <c r="T567" s="13">
        <f>IF(OR(Model!L573&gt;11,Model!L573&lt;0.02),6.4719718,Model!L573)</f>
        <v>6.4719718000000004</v>
      </c>
      <c r="U567" s="13">
        <f t="shared" si="8"/>
        <v>0.94885144831249479</v>
      </c>
      <c r="V567" t="b">
        <f>IF(Model!B573&gt;0,'Calulations '!J567-U567)</f>
        <v>0</v>
      </c>
    </row>
    <row r="568" spans="10:22" x14ac:dyDescent="0.3">
      <c r="J568" s="13">
        <f>IF(OR(Model!B574&gt;7,Model!B574&lt;0.5),3.433,Model!B574)</f>
        <v>3.4329999999999998</v>
      </c>
      <c r="K568" s="13">
        <f>IF(OR(Model!C574&gt;0.4,Model!C574&lt;0.05),0.2550503,Model!C574)</f>
        <v>0.25505030000000001</v>
      </c>
      <c r="L568" s="13">
        <f>IF(OR(Model!D574&gt;5,Model!D574&lt;0.05),2.2251955,Model!D574)</f>
        <v>2.2251954999999999</v>
      </c>
      <c r="M568" s="13">
        <f>IF(OR(Model!E574&gt;3800,Model!E574&lt;0.02),1979.0503,Model!E574)</f>
        <v>1979.0503000000001</v>
      </c>
      <c r="N568" s="13">
        <f>IF(OR(Model!F574&gt;100,Model!F574&lt;0.02),44.390782,Model!F574)</f>
        <v>44.390782000000002</v>
      </c>
      <c r="O568" s="13">
        <f>IF(OR(Model!G574&gt;6,Model!G574&lt;0.02),1.74888827,Model!G574)</f>
        <v>1.7488882699999999</v>
      </c>
      <c r="P568" s="13">
        <f>IF(OR(Model!H574&gt;0.6,Model!H574&lt;0.02),0.3561162,Model!H574)</f>
        <v>0.35611619999999999</v>
      </c>
      <c r="Q568" s="13">
        <f>IF(OR(Model!I574&gt;80,Model!I574&lt;0.02),39.55,Model!I574)</f>
        <v>39.549999999999997</v>
      </c>
      <c r="R568" s="13">
        <f>IF(OR(Model!J574&gt;80,Model!J574&lt;0.02),39.55,Model!J574)</f>
        <v>39.549999999999997</v>
      </c>
      <c r="S568" s="13">
        <f>IF(OR(Model!K574&gt;120,Model!K574&lt;0.02),63.9,Model!K574)</f>
        <v>63.9</v>
      </c>
      <c r="T568" s="13">
        <f>IF(OR(Model!L574&gt;11,Model!L574&lt;0.02),6.4719718,Model!L574)</f>
        <v>6.4719718000000004</v>
      </c>
      <c r="U568" s="13">
        <f t="shared" si="8"/>
        <v>0.94885144831249479</v>
      </c>
      <c r="V568" t="b">
        <f>IF(Model!B574&gt;0,'Calulations '!J568-U568)</f>
        <v>0</v>
      </c>
    </row>
    <row r="569" spans="10:22" x14ac:dyDescent="0.3">
      <c r="J569" s="13">
        <f>IF(OR(Model!B575&gt;7,Model!B575&lt;0.5),3.433,Model!B575)</f>
        <v>3.4329999999999998</v>
      </c>
      <c r="K569" s="13">
        <f>IF(OR(Model!C575&gt;0.4,Model!C575&lt;0.05),0.2550503,Model!C575)</f>
        <v>0.25505030000000001</v>
      </c>
      <c r="L569" s="13">
        <f>IF(OR(Model!D575&gt;5,Model!D575&lt;0.05),2.2251955,Model!D575)</f>
        <v>2.2251954999999999</v>
      </c>
      <c r="M569" s="13">
        <f>IF(OR(Model!E575&gt;3800,Model!E575&lt;0.02),1979.0503,Model!E575)</f>
        <v>1979.0503000000001</v>
      </c>
      <c r="N569" s="13">
        <f>IF(OR(Model!F575&gt;100,Model!F575&lt;0.02),44.390782,Model!F575)</f>
        <v>44.390782000000002</v>
      </c>
      <c r="O569" s="13">
        <f>IF(OR(Model!G575&gt;6,Model!G575&lt;0.02),1.74888827,Model!G575)</f>
        <v>1.7488882699999999</v>
      </c>
      <c r="P569" s="13">
        <f>IF(OR(Model!H575&gt;0.6,Model!H575&lt;0.02),0.3561162,Model!H575)</f>
        <v>0.35611619999999999</v>
      </c>
      <c r="Q569" s="13">
        <f>IF(OR(Model!I575&gt;80,Model!I575&lt;0.02),39.55,Model!I575)</f>
        <v>39.549999999999997</v>
      </c>
      <c r="R569" s="13">
        <f>IF(OR(Model!J575&gt;80,Model!J575&lt;0.02),39.55,Model!J575)</f>
        <v>39.549999999999997</v>
      </c>
      <c r="S569" s="13">
        <f>IF(OR(Model!K575&gt;120,Model!K575&lt;0.02),63.9,Model!K575)</f>
        <v>63.9</v>
      </c>
      <c r="T569" s="13">
        <f>IF(OR(Model!L575&gt;11,Model!L575&lt;0.02),6.4719718,Model!L575)</f>
        <v>6.4719718000000004</v>
      </c>
      <c r="U569" s="13">
        <f t="shared" si="8"/>
        <v>0.94885144831249479</v>
      </c>
      <c r="V569" t="b">
        <f>IF(Model!B575&gt;0,'Calulations '!J569-U569)</f>
        <v>0</v>
      </c>
    </row>
    <row r="570" spans="10:22" x14ac:dyDescent="0.3">
      <c r="J570" s="13">
        <f>IF(OR(Model!B576&gt;7,Model!B576&lt;0.5),3.433,Model!B576)</f>
        <v>3.4329999999999998</v>
      </c>
      <c r="K570" s="13">
        <f>IF(OR(Model!C576&gt;0.4,Model!C576&lt;0.05),0.2550503,Model!C576)</f>
        <v>0.25505030000000001</v>
      </c>
      <c r="L570" s="13">
        <f>IF(OR(Model!D576&gt;5,Model!D576&lt;0.05),2.2251955,Model!D576)</f>
        <v>2.2251954999999999</v>
      </c>
      <c r="M570" s="13">
        <f>IF(OR(Model!E576&gt;3800,Model!E576&lt;0.02),1979.0503,Model!E576)</f>
        <v>1979.0503000000001</v>
      </c>
      <c r="N570" s="13">
        <f>IF(OR(Model!F576&gt;100,Model!F576&lt;0.02),44.390782,Model!F576)</f>
        <v>44.390782000000002</v>
      </c>
      <c r="O570" s="13">
        <f>IF(OR(Model!G576&gt;6,Model!G576&lt;0.02),1.74888827,Model!G576)</f>
        <v>1.7488882699999999</v>
      </c>
      <c r="P570" s="13">
        <f>IF(OR(Model!H576&gt;0.6,Model!H576&lt;0.02),0.3561162,Model!H576)</f>
        <v>0.35611619999999999</v>
      </c>
      <c r="Q570" s="13">
        <f>IF(OR(Model!I576&gt;80,Model!I576&lt;0.02),39.55,Model!I576)</f>
        <v>39.549999999999997</v>
      </c>
      <c r="R570" s="13">
        <f>IF(OR(Model!J576&gt;80,Model!J576&lt;0.02),39.55,Model!J576)</f>
        <v>39.549999999999997</v>
      </c>
      <c r="S570" s="13">
        <f>IF(OR(Model!K576&gt;120,Model!K576&lt;0.02),63.9,Model!K576)</f>
        <v>63.9</v>
      </c>
      <c r="T570" s="13">
        <f>IF(OR(Model!L576&gt;11,Model!L576&lt;0.02),6.4719718,Model!L576)</f>
        <v>6.4719718000000004</v>
      </c>
      <c r="U570" s="13">
        <f t="shared" si="8"/>
        <v>0.94885144831249479</v>
      </c>
      <c r="V570" t="b">
        <f>IF(Model!B576&gt;0,'Calulations '!J570-U570)</f>
        <v>0</v>
      </c>
    </row>
    <row r="571" spans="10:22" x14ac:dyDescent="0.3">
      <c r="J571" s="13">
        <f>IF(OR(Model!B577&gt;7,Model!B577&lt;0.5),3.433,Model!B577)</f>
        <v>3.4329999999999998</v>
      </c>
      <c r="K571" s="13">
        <f>IF(OR(Model!C577&gt;0.4,Model!C577&lt;0.05),0.2550503,Model!C577)</f>
        <v>0.25505030000000001</v>
      </c>
      <c r="L571" s="13">
        <f>IF(OR(Model!D577&gt;5,Model!D577&lt;0.05),2.2251955,Model!D577)</f>
        <v>2.2251954999999999</v>
      </c>
      <c r="M571" s="13">
        <f>IF(OR(Model!E577&gt;3800,Model!E577&lt;0.02),1979.0503,Model!E577)</f>
        <v>1979.0503000000001</v>
      </c>
      <c r="N571" s="13">
        <f>IF(OR(Model!F577&gt;100,Model!F577&lt;0.02),44.390782,Model!F577)</f>
        <v>44.390782000000002</v>
      </c>
      <c r="O571" s="13">
        <f>IF(OR(Model!G577&gt;6,Model!G577&lt;0.02),1.74888827,Model!G577)</f>
        <v>1.7488882699999999</v>
      </c>
      <c r="P571" s="13">
        <f>IF(OR(Model!H577&gt;0.6,Model!H577&lt;0.02),0.3561162,Model!H577)</f>
        <v>0.35611619999999999</v>
      </c>
      <c r="Q571" s="13">
        <f>IF(OR(Model!I577&gt;80,Model!I577&lt;0.02),39.55,Model!I577)</f>
        <v>39.549999999999997</v>
      </c>
      <c r="R571" s="13">
        <f>IF(OR(Model!J577&gt;80,Model!J577&lt;0.02),39.55,Model!J577)</f>
        <v>39.549999999999997</v>
      </c>
      <c r="S571" s="13">
        <f>IF(OR(Model!K577&gt;120,Model!K577&lt;0.02),63.9,Model!K577)</f>
        <v>63.9</v>
      </c>
      <c r="T571" s="13">
        <f>IF(OR(Model!L577&gt;11,Model!L577&lt;0.02),6.4719718,Model!L577)</f>
        <v>6.4719718000000004</v>
      </c>
      <c r="U571" s="13">
        <f t="shared" si="8"/>
        <v>0.94885144831249479</v>
      </c>
      <c r="V571" t="b">
        <f>IF(Model!B577&gt;0,'Calulations '!J571-U571)</f>
        <v>0</v>
      </c>
    </row>
    <row r="572" spans="10:22" x14ac:dyDescent="0.3">
      <c r="J572" s="13">
        <f>IF(OR(Model!B578&gt;7,Model!B578&lt;0.5),3.433,Model!B578)</f>
        <v>3.4329999999999998</v>
      </c>
      <c r="K572" s="13">
        <f>IF(OR(Model!C578&gt;0.4,Model!C578&lt;0.05),0.2550503,Model!C578)</f>
        <v>0.25505030000000001</v>
      </c>
      <c r="L572" s="13">
        <f>IF(OR(Model!D578&gt;5,Model!D578&lt;0.05),2.2251955,Model!D578)</f>
        <v>2.2251954999999999</v>
      </c>
      <c r="M572" s="13">
        <f>IF(OR(Model!E578&gt;3800,Model!E578&lt;0.02),1979.0503,Model!E578)</f>
        <v>1979.0503000000001</v>
      </c>
      <c r="N572" s="13">
        <f>IF(OR(Model!F578&gt;100,Model!F578&lt;0.02),44.390782,Model!F578)</f>
        <v>44.390782000000002</v>
      </c>
      <c r="O572" s="13">
        <f>IF(OR(Model!G578&gt;6,Model!G578&lt;0.02),1.74888827,Model!G578)</f>
        <v>1.7488882699999999</v>
      </c>
      <c r="P572" s="13">
        <f>IF(OR(Model!H578&gt;0.6,Model!H578&lt;0.02),0.3561162,Model!H578)</f>
        <v>0.35611619999999999</v>
      </c>
      <c r="Q572" s="13">
        <f>IF(OR(Model!I578&gt;80,Model!I578&lt;0.02),39.55,Model!I578)</f>
        <v>39.549999999999997</v>
      </c>
      <c r="R572" s="13">
        <f>IF(OR(Model!J578&gt;80,Model!J578&lt;0.02),39.55,Model!J578)</f>
        <v>39.549999999999997</v>
      </c>
      <c r="S572" s="13">
        <f>IF(OR(Model!K578&gt;120,Model!K578&lt;0.02),63.9,Model!K578)</f>
        <v>63.9</v>
      </c>
      <c r="T572" s="13">
        <f>IF(OR(Model!L578&gt;11,Model!L578&lt;0.02),6.4719718,Model!L578)</f>
        <v>6.4719718000000004</v>
      </c>
      <c r="U572" s="13">
        <f t="shared" si="8"/>
        <v>0.94885144831249479</v>
      </c>
      <c r="V572" t="b">
        <f>IF(Model!B578&gt;0,'Calulations '!J572-U572)</f>
        <v>0</v>
      </c>
    </row>
    <row r="573" spans="10:22" x14ac:dyDescent="0.3">
      <c r="J573" s="13">
        <f>IF(OR(Model!B579&gt;7,Model!B579&lt;0.5),3.433,Model!B579)</f>
        <v>3.4329999999999998</v>
      </c>
      <c r="K573" s="13">
        <f>IF(OR(Model!C579&gt;0.4,Model!C579&lt;0.05),0.2550503,Model!C579)</f>
        <v>0.25505030000000001</v>
      </c>
      <c r="L573" s="13">
        <f>IF(OR(Model!D579&gt;5,Model!D579&lt;0.05),2.2251955,Model!D579)</f>
        <v>2.2251954999999999</v>
      </c>
      <c r="M573" s="13">
        <f>IF(OR(Model!E579&gt;3800,Model!E579&lt;0.02),1979.0503,Model!E579)</f>
        <v>1979.0503000000001</v>
      </c>
      <c r="N573" s="13">
        <f>IF(OR(Model!F579&gt;100,Model!F579&lt;0.02),44.390782,Model!F579)</f>
        <v>44.390782000000002</v>
      </c>
      <c r="O573" s="13">
        <f>IF(OR(Model!G579&gt;6,Model!G579&lt;0.02),1.74888827,Model!G579)</f>
        <v>1.7488882699999999</v>
      </c>
      <c r="P573" s="13">
        <f>IF(OR(Model!H579&gt;0.6,Model!H579&lt;0.02),0.3561162,Model!H579)</f>
        <v>0.35611619999999999</v>
      </c>
      <c r="Q573" s="13">
        <f>IF(OR(Model!I579&gt;80,Model!I579&lt;0.02),39.55,Model!I579)</f>
        <v>39.549999999999997</v>
      </c>
      <c r="R573" s="13">
        <f>IF(OR(Model!J579&gt;80,Model!J579&lt;0.02),39.55,Model!J579)</f>
        <v>39.549999999999997</v>
      </c>
      <c r="S573" s="13">
        <f>IF(OR(Model!K579&gt;120,Model!K579&lt;0.02),63.9,Model!K579)</f>
        <v>63.9</v>
      </c>
      <c r="T573" s="13">
        <f>IF(OR(Model!L579&gt;11,Model!L579&lt;0.02),6.4719718,Model!L579)</f>
        <v>6.4719718000000004</v>
      </c>
      <c r="U573" s="13">
        <f t="shared" si="8"/>
        <v>0.94885144831249479</v>
      </c>
      <c r="V573" t="b">
        <f>IF(Model!B579&gt;0,'Calulations '!J573-U573)</f>
        <v>0</v>
      </c>
    </row>
    <row r="574" spans="10:22" x14ac:dyDescent="0.3">
      <c r="J574" s="13">
        <f>IF(OR(Model!B580&gt;7,Model!B580&lt;0.5),3.433,Model!B580)</f>
        <v>3.4329999999999998</v>
      </c>
      <c r="K574" s="13">
        <f>IF(OR(Model!C580&gt;0.4,Model!C580&lt;0.05),0.2550503,Model!C580)</f>
        <v>0.25505030000000001</v>
      </c>
      <c r="L574" s="13">
        <f>IF(OR(Model!D580&gt;5,Model!D580&lt;0.05),2.2251955,Model!D580)</f>
        <v>2.2251954999999999</v>
      </c>
      <c r="M574" s="13">
        <f>IF(OR(Model!E580&gt;3800,Model!E580&lt;0.02),1979.0503,Model!E580)</f>
        <v>1979.0503000000001</v>
      </c>
      <c r="N574" s="13">
        <f>IF(OR(Model!F580&gt;100,Model!F580&lt;0.02),44.390782,Model!F580)</f>
        <v>44.390782000000002</v>
      </c>
      <c r="O574" s="13">
        <f>IF(OR(Model!G580&gt;6,Model!G580&lt;0.02),1.74888827,Model!G580)</f>
        <v>1.7488882699999999</v>
      </c>
      <c r="P574" s="13">
        <f>IF(OR(Model!H580&gt;0.6,Model!H580&lt;0.02),0.3561162,Model!H580)</f>
        <v>0.35611619999999999</v>
      </c>
      <c r="Q574" s="13">
        <f>IF(OR(Model!I580&gt;80,Model!I580&lt;0.02),39.55,Model!I580)</f>
        <v>39.549999999999997</v>
      </c>
      <c r="R574" s="13">
        <f>IF(OR(Model!J580&gt;80,Model!J580&lt;0.02),39.55,Model!J580)</f>
        <v>39.549999999999997</v>
      </c>
      <c r="S574" s="13">
        <f>IF(OR(Model!K580&gt;120,Model!K580&lt;0.02),63.9,Model!K580)</f>
        <v>63.9</v>
      </c>
      <c r="T574" s="13">
        <f>IF(OR(Model!L580&gt;11,Model!L580&lt;0.02),6.4719718,Model!L580)</f>
        <v>6.4719718000000004</v>
      </c>
      <c r="U574" s="13">
        <f t="shared" si="8"/>
        <v>0.94885144831249479</v>
      </c>
      <c r="V574" t="b">
        <f>IF(Model!B580&gt;0,'Calulations '!J574-U574)</f>
        <v>0</v>
      </c>
    </row>
    <row r="575" spans="10:22" x14ac:dyDescent="0.3">
      <c r="J575" s="13">
        <f>IF(OR(Model!B581&gt;7,Model!B581&lt;0.5),3.433,Model!B581)</f>
        <v>3.4329999999999998</v>
      </c>
      <c r="K575" s="13">
        <f>IF(OR(Model!C581&gt;0.4,Model!C581&lt;0.05),0.2550503,Model!C581)</f>
        <v>0.25505030000000001</v>
      </c>
      <c r="L575" s="13">
        <f>IF(OR(Model!D581&gt;5,Model!D581&lt;0.05),2.2251955,Model!D581)</f>
        <v>2.2251954999999999</v>
      </c>
      <c r="M575" s="13">
        <f>IF(OR(Model!E581&gt;3800,Model!E581&lt;0.02),1979.0503,Model!E581)</f>
        <v>1979.0503000000001</v>
      </c>
      <c r="N575" s="13">
        <f>IF(OR(Model!F581&gt;100,Model!F581&lt;0.02),44.390782,Model!F581)</f>
        <v>44.390782000000002</v>
      </c>
      <c r="O575" s="13">
        <f>IF(OR(Model!G581&gt;6,Model!G581&lt;0.02),1.74888827,Model!G581)</f>
        <v>1.7488882699999999</v>
      </c>
      <c r="P575" s="13">
        <f>IF(OR(Model!H581&gt;0.6,Model!H581&lt;0.02),0.3561162,Model!H581)</f>
        <v>0.35611619999999999</v>
      </c>
      <c r="Q575" s="13">
        <f>IF(OR(Model!I581&gt;80,Model!I581&lt;0.02),39.55,Model!I581)</f>
        <v>39.549999999999997</v>
      </c>
      <c r="R575" s="13">
        <f>IF(OR(Model!J581&gt;80,Model!J581&lt;0.02),39.55,Model!J581)</f>
        <v>39.549999999999997</v>
      </c>
      <c r="S575" s="13">
        <f>IF(OR(Model!K581&gt;120,Model!K581&lt;0.02),63.9,Model!K581)</f>
        <v>63.9</v>
      </c>
      <c r="T575" s="13">
        <f>IF(OR(Model!L581&gt;11,Model!L581&lt;0.02),6.4719718,Model!L581)</f>
        <v>6.4719718000000004</v>
      </c>
      <c r="U575" s="13">
        <f t="shared" si="8"/>
        <v>0.94885144831249479</v>
      </c>
      <c r="V575" t="b">
        <f>IF(Model!B581&gt;0,'Calulations '!J575-U575)</f>
        <v>0</v>
      </c>
    </row>
    <row r="576" spans="10:22" x14ac:dyDescent="0.3">
      <c r="J576" s="13">
        <f>IF(OR(Model!B582&gt;7,Model!B582&lt;0.5),3.433,Model!B582)</f>
        <v>3.4329999999999998</v>
      </c>
      <c r="K576" s="13">
        <f>IF(OR(Model!C582&gt;0.4,Model!C582&lt;0.05),0.2550503,Model!C582)</f>
        <v>0.25505030000000001</v>
      </c>
      <c r="L576" s="13">
        <f>IF(OR(Model!D582&gt;5,Model!D582&lt;0.05),2.2251955,Model!D582)</f>
        <v>2.2251954999999999</v>
      </c>
      <c r="M576" s="13">
        <f>IF(OR(Model!E582&gt;3800,Model!E582&lt;0.02),1979.0503,Model!E582)</f>
        <v>1979.0503000000001</v>
      </c>
      <c r="N576" s="13">
        <f>IF(OR(Model!F582&gt;100,Model!F582&lt;0.02),44.390782,Model!F582)</f>
        <v>44.390782000000002</v>
      </c>
      <c r="O576" s="13">
        <f>IF(OR(Model!G582&gt;6,Model!G582&lt;0.02),1.74888827,Model!G582)</f>
        <v>1.7488882699999999</v>
      </c>
      <c r="P576" s="13">
        <f>IF(OR(Model!H582&gt;0.6,Model!H582&lt;0.02),0.3561162,Model!H582)</f>
        <v>0.35611619999999999</v>
      </c>
      <c r="Q576" s="13">
        <f>IF(OR(Model!I582&gt;80,Model!I582&lt;0.02),39.55,Model!I582)</f>
        <v>39.549999999999997</v>
      </c>
      <c r="R576" s="13">
        <f>IF(OR(Model!J582&gt;80,Model!J582&lt;0.02),39.55,Model!J582)</f>
        <v>39.549999999999997</v>
      </c>
      <c r="S576" s="13">
        <f>IF(OR(Model!K582&gt;120,Model!K582&lt;0.02),63.9,Model!K582)</f>
        <v>63.9</v>
      </c>
      <c r="T576" s="13">
        <f>IF(OR(Model!L582&gt;11,Model!L582&lt;0.02),6.4719718,Model!L582)</f>
        <v>6.4719718000000004</v>
      </c>
      <c r="U576" s="13">
        <f t="shared" si="8"/>
        <v>0.94885144831249479</v>
      </c>
      <c r="V576" t="b">
        <f>IF(Model!B582&gt;0,'Calulations '!J576-U576)</f>
        <v>0</v>
      </c>
    </row>
    <row r="577" spans="10:22" x14ac:dyDescent="0.3">
      <c r="J577" s="13">
        <f>IF(OR(Model!B583&gt;7,Model!B583&lt;0.5),3.433,Model!B583)</f>
        <v>3.4329999999999998</v>
      </c>
      <c r="K577" s="13">
        <f>IF(OR(Model!C583&gt;0.4,Model!C583&lt;0.05),0.2550503,Model!C583)</f>
        <v>0.25505030000000001</v>
      </c>
      <c r="L577" s="13">
        <f>IF(OR(Model!D583&gt;5,Model!D583&lt;0.05),2.2251955,Model!D583)</f>
        <v>2.2251954999999999</v>
      </c>
      <c r="M577" s="13">
        <f>IF(OR(Model!E583&gt;3800,Model!E583&lt;0.02),1979.0503,Model!E583)</f>
        <v>1979.0503000000001</v>
      </c>
      <c r="N577" s="13">
        <f>IF(OR(Model!F583&gt;100,Model!F583&lt;0.02),44.390782,Model!F583)</f>
        <v>44.390782000000002</v>
      </c>
      <c r="O577" s="13">
        <f>IF(OR(Model!G583&gt;6,Model!G583&lt;0.02),1.74888827,Model!G583)</f>
        <v>1.7488882699999999</v>
      </c>
      <c r="P577" s="13">
        <f>IF(OR(Model!H583&gt;0.6,Model!H583&lt;0.02),0.3561162,Model!H583)</f>
        <v>0.35611619999999999</v>
      </c>
      <c r="Q577" s="13">
        <f>IF(OR(Model!I583&gt;80,Model!I583&lt;0.02),39.55,Model!I583)</f>
        <v>39.549999999999997</v>
      </c>
      <c r="R577" s="13">
        <f>IF(OR(Model!J583&gt;80,Model!J583&lt;0.02),39.55,Model!J583)</f>
        <v>39.549999999999997</v>
      </c>
      <c r="S577" s="13">
        <f>IF(OR(Model!K583&gt;120,Model!K583&lt;0.02),63.9,Model!K583)</f>
        <v>63.9</v>
      </c>
      <c r="T577" s="13">
        <f>IF(OR(Model!L583&gt;11,Model!L583&lt;0.02),6.4719718,Model!L583)</f>
        <v>6.4719718000000004</v>
      </c>
      <c r="U577" s="13">
        <f t="shared" si="8"/>
        <v>0.94885144831249479</v>
      </c>
      <c r="V577" t="b">
        <f>IF(Model!B583&gt;0,'Calulations '!J577-U577)</f>
        <v>0</v>
      </c>
    </row>
    <row r="578" spans="10:22" x14ac:dyDescent="0.3">
      <c r="J578" s="13">
        <f>IF(OR(Model!B584&gt;7,Model!B584&lt;0.5),3.433,Model!B584)</f>
        <v>3.4329999999999998</v>
      </c>
      <c r="K578" s="13">
        <f>IF(OR(Model!C584&gt;0.4,Model!C584&lt;0.05),0.2550503,Model!C584)</f>
        <v>0.25505030000000001</v>
      </c>
      <c r="L578" s="13">
        <f>IF(OR(Model!D584&gt;5,Model!D584&lt;0.05),2.2251955,Model!D584)</f>
        <v>2.2251954999999999</v>
      </c>
      <c r="M578" s="13">
        <f>IF(OR(Model!E584&gt;3800,Model!E584&lt;0.02),1979.0503,Model!E584)</f>
        <v>1979.0503000000001</v>
      </c>
      <c r="N578" s="13">
        <f>IF(OR(Model!F584&gt;100,Model!F584&lt;0.02),44.390782,Model!F584)</f>
        <v>44.390782000000002</v>
      </c>
      <c r="O578" s="13">
        <f>IF(OR(Model!G584&gt;6,Model!G584&lt;0.02),1.74888827,Model!G584)</f>
        <v>1.7488882699999999</v>
      </c>
      <c r="P578" s="13">
        <f>IF(OR(Model!H584&gt;0.6,Model!H584&lt;0.02),0.3561162,Model!H584)</f>
        <v>0.35611619999999999</v>
      </c>
      <c r="Q578" s="13">
        <f>IF(OR(Model!I584&gt;80,Model!I584&lt;0.02),39.55,Model!I584)</f>
        <v>39.549999999999997</v>
      </c>
      <c r="R578" s="13">
        <f>IF(OR(Model!J584&gt;80,Model!J584&lt;0.02),39.55,Model!J584)</f>
        <v>39.549999999999997</v>
      </c>
      <c r="S578" s="13">
        <f>IF(OR(Model!K584&gt;120,Model!K584&lt;0.02),63.9,Model!K584)</f>
        <v>63.9</v>
      </c>
      <c r="T578" s="13">
        <f>IF(OR(Model!L584&gt;11,Model!L584&lt;0.02),6.4719718,Model!L584)</f>
        <v>6.4719718000000004</v>
      </c>
      <c r="U578" s="13">
        <f t="shared" si="8"/>
        <v>0.94885144831249479</v>
      </c>
      <c r="V578" t="b">
        <f>IF(Model!B584&gt;0,'Calulations '!J578-U578)</f>
        <v>0</v>
      </c>
    </row>
    <row r="579" spans="10:22" x14ac:dyDescent="0.3">
      <c r="J579" s="13">
        <f>IF(OR(Model!B585&gt;7,Model!B585&lt;0.5),3.433,Model!B585)</f>
        <v>3.4329999999999998</v>
      </c>
      <c r="K579" s="13">
        <f>IF(OR(Model!C585&gt;0.4,Model!C585&lt;0.05),0.2550503,Model!C585)</f>
        <v>0.25505030000000001</v>
      </c>
      <c r="L579" s="13">
        <f>IF(OR(Model!D585&gt;5,Model!D585&lt;0.05),2.2251955,Model!D585)</f>
        <v>2.2251954999999999</v>
      </c>
      <c r="M579" s="13">
        <f>IF(OR(Model!E585&gt;3800,Model!E585&lt;0.02),1979.0503,Model!E585)</f>
        <v>1979.0503000000001</v>
      </c>
      <c r="N579" s="13">
        <f>IF(OR(Model!F585&gt;100,Model!F585&lt;0.02),44.390782,Model!F585)</f>
        <v>44.390782000000002</v>
      </c>
      <c r="O579" s="13">
        <f>IF(OR(Model!G585&gt;6,Model!G585&lt;0.02),1.74888827,Model!G585)</f>
        <v>1.7488882699999999</v>
      </c>
      <c r="P579" s="13">
        <f>IF(OR(Model!H585&gt;0.6,Model!H585&lt;0.02),0.3561162,Model!H585)</f>
        <v>0.35611619999999999</v>
      </c>
      <c r="Q579" s="13">
        <f>IF(OR(Model!I585&gt;80,Model!I585&lt;0.02),39.55,Model!I585)</f>
        <v>39.549999999999997</v>
      </c>
      <c r="R579" s="13">
        <f>IF(OR(Model!J585&gt;80,Model!J585&lt;0.02),39.55,Model!J585)</f>
        <v>39.549999999999997</v>
      </c>
      <c r="S579" s="13">
        <f>IF(OR(Model!K585&gt;120,Model!K585&lt;0.02),63.9,Model!K585)</f>
        <v>63.9</v>
      </c>
      <c r="T579" s="13">
        <f>IF(OR(Model!L585&gt;11,Model!L585&lt;0.02),6.4719718,Model!L585)</f>
        <v>6.4719718000000004</v>
      </c>
      <c r="U579" s="13">
        <f t="shared" si="8"/>
        <v>0.94885144831249479</v>
      </c>
      <c r="V579" t="b">
        <f>IF(Model!B585&gt;0,'Calulations '!J579-U579)</f>
        <v>0</v>
      </c>
    </row>
    <row r="580" spans="10:22" x14ac:dyDescent="0.3">
      <c r="J580" s="13">
        <f>IF(OR(Model!B586&gt;7,Model!B586&lt;0.5),3.433,Model!B586)</f>
        <v>3.4329999999999998</v>
      </c>
      <c r="K580" s="13">
        <f>IF(OR(Model!C586&gt;0.4,Model!C586&lt;0.05),0.2550503,Model!C586)</f>
        <v>0.25505030000000001</v>
      </c>
      <c r="L580" s="13">
        <f>IF(OR(Model!D586&gt;5,Model!D586&lt;0.05),2.2251955,Model!D586)</f>
        <v>2.2251954999999999</v>
      </c>
      <c r="M580" s="13">
        <f>IF(OR(Model!E586&gt;3800,Model!E586&lt;0.02),1979.0503,Model!E586)</f>
        <v>1979.0503000000001</v>
      </c>
      <c r="N580" s="13">
        <f>IF(OR(Model!F586&gt;100,Model!F586&lt;0.02),44.390782,Model!F586)</f>
        <v>44.390782000000002</v>
      </c>
      <c r="O580" s="13">
        <f>IF(OR(Model!G586&gt;6,Model!G586&lt;0.02),1.74888827,Model!G586)</f>
        <v>1.7488882699999999</v>
      </c>
      <c r="P580" s="13">
        <f>IF(OR(Model!H586&gt;0.6,Model!H586&lt;0.02),0.3561162,Model!H586)</f>
        <v>0.35611619999999999</v>
      </c>
      <c r="Q580" s="13">
        <f>IF(OR(Model!I586&gt;80,Model!I586&lt;0.02),39.55,Model!I586)</f>
        <v>39.549999999999997</v>
      </c>
      <c r="R580" s="13">
        <f>IF(OR(Model!J586&gt;80,Model!J586&lt;0.02),39.55,Model!J586)</f>
        <v>39.549999999999997</v>
      </c>
      <c r="S580" s="13">
        <f>IF(OR(Model!K586&gt;120,Model!K586&lt;0.02),63.9,Model!K586)</f>
        <v>63.9</v>
      </c>
      <c r="T580" s="13">
        <f>IF(OR(Model!L586&gt;11,Model!L586&lt;0.02),6.4719718,Model!L586)</f>
        <v>6.4719718000000004</v>
      </c>
      <c r="U580" s="13">
        <f t="shared" si="8"/>
        <v>0.94885144831249479</v>
      </c>
      <c r="V580" t="b">
        <f>IF(Model!B586&gt;0,'Calulations '!J580-U580)</f>
        <v>0</v>
      </c>
    </row>
    <row r="581" spans="10:22" x14ac:dyDescent="0.3">
      <c r="J581" s="13">
        <f>IF(OR(Model!B587&gt;7,Model!B587&lt;0.5),3.433,Model!B587)</f>
        <v>3.4329999999999998</v>
      </c>
      <c r="K581" s="13">
        <f>IF(OR(Model!C587&gt;0.4,Model!C587&lt;0.05),0.2550503,Model!C587)</f>
        <v>0.25505030000000001</v>
      </c>
      <c r="L581" s="13">
        <f>IF(OR(Model!D587&gt;5,Model!D587&lt;0.05),2.2251955,Model!D587)</f>
        <v>2.2251954999999999</v>
      </c>
      <c r="M581" s="13">
        <f>IF(OR(Model!E587&gt;3800,Model!E587&lt;0.02),1979.0503,Model!E587)</f>
        <v>1979.0503000000001</v>
      </c>
      <c r="N581" s="13">
        <f>IF(OR(Model!F587&gt;100,Model!F587&lt;0.02),44.390782,Model!F587)</f>
        <v>44.390782000000002</v>
      </c>
      <c r="O581" s="13">
        <f>IF(OR(Model!G587&gt;6,Model!G587&lt;0.02),1.74888827,Model!G587)</f>
        <v>1.7488882699999999</v>
      </c>
      <c r="P581" s="13">
        <f>IF(OR(Model!H587&gt;0.6,Model!H587&lt;0.02),0.3561162,Model!H587)</f>
        <v>0.35611619999999999</v>
      </c>
      <c r="Q581" s="13">
        <f>IF(OR(Model!I587&gt;80,Model!I587&lt;0.02),39.55,Model!I587)</f>
        <v>39.549999999999997</v>
      </c>
      <c r="R581" s="13">
        <f>IF(OR(Model!J587&gt;80,Model!J587&lt;0.02),39.55,Model!J587)</f>
        <v>39.549999999999997</v>
      </c>
      <c r="S581" s="13">
        <f>IF(OR(Model!K587&gt;120,Model!K587&lt;0.02),63.9,Model!K587)</f>
        <v>63.9</v>
      </c>
      <c r="T581" s="13">
        <f>IF(OR(Model!L587&gt;11,Model!L587&lt;0.02),6.4719718,Model!L587)</f>
        <v>6.4719718000000004</v>
      </c>
      <c r="U581" s="13">
        <f t="shared" si="8"/>
        <v>0.94885144831249479</v>
      </c>
      <c r="V581" t="b">
        <f>IF(Model!B587&gt;0,'Calulations '!J581-U581)</f>
        <v>0</v>
      </c>
    </row>
    <row r="582" spans="10:22" x14ac:dyDescent="0.3">
      <c r="J582" s="13">
        <f>IF(OR(Model!B588&gt;7,Model!B588&lt;0.5),3.433,Model!B588)</f>
        <v>3.4329999999999998</v>
      </c>
      <c r="K582" s="13">
        <f>IF(OR(Model!C588&gt;0.4,Model!C588&lt;0.05),0.2550503,Model!C588)</f>
        <v>0.25505030000000001</v>
      </c>
      <c r="L582" s="13">
        <f>IF(OR(Model!D588&gt;5,Model!D588&lt;0.05),2.2251955,Model!D588)</f>
        <v>2.2251954999999999</v>
      </c>
      <c r="M582" s="13">
        <f>IF(OR(Model!E588&gt;3800,Model!E588&lt;0.02),1979.0503,Model!E588)</f>
        <v>1979.0503000000001</v>
      </c>
      <c r="N582" s="13">
        <f>IF(OR(Model!F588&gt;100,Model!F588&lt;0.02),44.390782,Model!F588)</f>
        <v>44.390782000000002</v>
      </c>
      <c r="O582" s="13">
        <f>IF(OR(Model!G588&gt;6,Model!G588&lt;0.02),1.74888827,Model!G588)</f>
        <v>1.7488882699999999</v>
      </c>
      <c r="P582" s="13">
        <f>IF(OR(Model!H588&gt;0.6,Model!H588&lt;0.02),0.3561162,Model!H588)</f>
        <v>0.35611619999999999</v>
      </c>
      <c r="Q582" s="13">
        <f>IF(OR(Model!I588&gt;80,Model!I588&lt;0.02),39.55,Model!I588)</f>
        <v>39.549999999999997</v>
      </c>
      <c r="R582" s="13">
        <f>IF(OR(Model!J588&gt;80,Model!J588&lt;0.02),39.55,Model!J588)</f>
        <v>39.549999999999997</v>
      </c>
      <c r="S582" s="13">
        <f>IF(OR(Model!K588&gt;120,Model!K588&lt;0.02),63.9,Model!K588)</f>
        <v>63.9</v>
      </c>
      <c r="T582" s="13">
        <f>IF(OR(Model!L588&gt;11,Model!L588&lt;0.02),6.4719718,Model!L588)</f>
        <v>6.4719718000000004</v>
      </c>
      <c r="U582" s="13">
        <f t="shared" si="8"/>
        <v>0.94885144831249479</v>
      </c>
      <c r="V582" t="b">
        <f>IF(Model!B588&gt;0,'Calulations '!J582-U582)</f>
        <v>0</v>
      </c>
    </row>
    <row r="583" spans="10:22" x14ac:dyDescent="0.3">
      <c r="J583" s="13">
        <f>IF(OR(Model!B589&gt;7,Model!B589&lt;0.5),3.433,Model!B589)</f>
        <v>3.4329999999999998</v>
      </c>
      <c r="K583" s="13">
        <f>IF(OR(Model!C589&gt;0.4,Model!C589&lt;0.05),0.2550503,Model!C589)</f>
        <v>0.25505030000000001</v>
      </c>
      <c r="L583" s="13">
        <f>IF(OR(Model!D589&gt;5,Model!D589&lt;0.05),2.2251955,Model!D589)</f>
        <v>2.2251954999999999</v>
      </c>
      <c r="M583" s="13">
        <f>IF(OR(Model!E589&gt;3800,Model!E589&lt;0.02),1979.0503,Model!E589)</f>
        <v>1979.0503000000001</v>
      </c>
      <c r="N583" s="13">
        <f>IF(OR(Model!F589&gt;100,Model!F589&lt;0.02),44.390782,Model!F589)</f>
        <v>44.390782000000002</v>
      </c>
      <c r="O583" s="13">
        <f>IF(OR(Model!G589&gt;6,Model!G589&lt;0.02),1.74888827,Model!G589)</f>
        <v>1.7488882699999999</v>
      </c>
      <c r="P583" s="13">
        <f>IF(OR(Model!H589&gt;0.6,Model!H589&lt;0.02),0.3561162,Model!H589)</f>
        <v>0.35611619999999999</v>
      </c>
      <c r="Q583" s="13">
        <f>IF(OR(Model!I589&gt;80,Model!I589&lt;0.02),39.55,Model!I589)</f>
        <v>39.549999999999997</v>
      </c>
      <c r="R583" s="13">
        <f>IF(OR(Model!J589&gt;80,Model!J589&lt;0.02),39.55,Model!J589)</f>
        <v>39.549999999999997</v>
      </c>
      <c r="S583" s="13">
        <f>IF(OR(Model!K589&gt;120,Model!K589&lt;0.02),63.9,Model!K589)</f>
        <v>63.9</v>
      </c>
      <c r="T583" s="13">
        <f>IF(OR(Model!L589&gt;11,Model!L589&lt;0.02),6.4719718,Model!L589)</f>
        <v>6.4719718000000004</v>
      </c>
      <c r="U583" s="13">
        <f t="shared" si="8"/>
        <v>0.94885144831249479</v>
      </c>
      <c r="V583" t="b">
        <f>IF(Model!B589&gt;0,'Calulations '!J583-U583)</f>
        <v>0</v>
      </c>
    </row>
    <row r="584" spans="10:22" x14ac:dyDescent="0.3">
      <c r="J584" s="13">
        <f>IF(OR(Model!B590&gt;7,Model!B590&lt;0.5),3.433,Model!B590)</f>
        <v>3.4329999999999998</v>
      </c>
      <c r="K584" s="13">
        <f>IF(OR(Model!C590&gt;0.4,Model!C590&lt;0.05),0.2550503,Model!C590)</f>
        <v>0.25505030000000001</v>
      </c>
      <c r="L584" s="13">
        <f>IF(OR(Model!D590&gt;5,Model!D590&lt;0.05),2.2251955,Model!D590)</f>
        <v>2.2251954999999999</v>
      </c>
      <c r="M584" s="13">
        <f>IF(OR(Model!E590&gt;3800,Model!E590&lt;0.02),1979.0503,Model!E590)</f>
        <v>1979.0503000000001</v>
      </c>
      <c r="N584" s="13">
        <f>IF(OR(Model!F590&gt;100,Model!F590&lt;0.02),44.390782,Model!F590)</f>
        <v>44.390782000000002</v>
      </c>
      <c r="O584" s="13">
        <f>IF(OR(Model!G590&gt;6,Model!G590&lt;0.02),1.74888827,Model!G590)</f>
        <v>1.7488882699999999</v>
      </c>
      <c r="P584" s="13">
        <f>IF(OR(Model!H590&gt;0.6,Model!H590&lt;0.02),0.3561162,Model!H590)</f>
        <v>0.35611619999999999</v>
      </c>
      <c r="Q584" s="13">
        <f>IF(OR(Model!I590&gt;80,Model!I590&lt;0.02),39.55,Model!I590)</f>
        <v>39.549999999999997</v>
      </c>
      <c r="R584" s="13">
        <f>IF(OR(Model!J590&gt;80,Model!J590&lt;0.02),39.55,Model!J590)</f>
        <v>39.549999999999997</v>
      </c>
      <c r="S584" s="13">
        <f>IF(OR(Model!K590&gt;120,Model!K590&lt;0.02),63.9,Model!K590)</f>
        <v>63.9</v>
      </c>
      <c r="T584" s="13">
        <f>IF(OR(Model!L590&gt;11,Model!L590&lt;0.02),6.4719718,Model!L590)</f>
        <v>6.4719718000000004</v>
      </c>
      <c r="U584" s="13">
        <f t="shared" si="8"/>
        <v>0.94885144831249479</v>
      </c>
      <c r="V584" t="b">
        <f>IF(Model!B590&gt;0,'Calulations '!J584-U584)</f>
        <v>0</v>
      </c>
    </row>
    <row r="585" spans="10:22" x14ac:dyDescent="0.3">
      <c r="J585" s="13">
        <f>IF(OR(Model!B591&gt;7,Model!B591&lt;0.5),3.433,Model!B591)</f>
        <v>3.4329999999999998</v>
      </c>
      <c r="K585" s="13">
        <f>IF(OR(Model!C591&gt;0.4,Model!C591&lt;0.05),0.2550503,Model!C591)</f>
        <v>0.25505030000000001</v>
      </c>
      <c r="L585" s="13">
        <f>IF(OR(Model!D591&gt;5,Model!D591&lt;0.05),2.2251955,Model!D591)</f>
        <v>2.2251954999999999</v>
      </c>
      <c r="M585" s="13">
        <f>IF(OR(Model!E591&gt;3800,Model!E591&lt;0.02),1979.0503,Model!E591)</f>
        <v>1979.0503000000001</v>
      </c>
      <c r="N585" s="13">
        <f>IF(OR(Model!F591&gt;100,Model!F591&lt;0.02),44.390782,Model!F591)</f>
        <v>44.390782000000002</v>
      </c>
      <c r="O585" s="13">
        <f>IF(OR(Model!G591&gt;6,Model!G591&lt;0.02),1.74888827,Model!G591)</f>
        <v>1.7488882699999999</v>
      </c>
      <c r="P585" s="13">
        <f>IF(OR(Model!H591&gt;0.6,Model!H591&lt;0.02),0.3561162,Model!H591)</f>
        <v>0.35611619999999999</v>
      </c>
      <c r="Q585" s="13">
        <f>IF(OR(Model!I591&gt;80,Model!I591&lt;0.02),39.55,Model!I591)</f>
        <v>39.549999999999997</v>
      </c>
      <c r="R585" s="13">
        <f>IF(OR(Model!J591&gt;80,Model!J591&lt;0.02),39.55,Model!J591)</f>
        <v>39.549999999999997</v>
      </c>
      <c r="S585" s="13">
        <f>IF(OR(Model!K591&gt;120,Model!K591&lt;0.02),63.9,Model!K591)</f>
        <v>63.9</v>
      </c>
      <c r="T585" s="13">
        <f>IF(OR(Model!L591&gt;11,Model!L591&lt;0.02),6.4719718,Model!L591)</f>
        <v>6.4719718000000004</v>
      </c>
      <c r="U585" s="13">
        <f t="shared" si="8"/>
        <v>0.94885144831249479</v>
      </c>
      <c r="V585" t="b">
        <f>IF(Model!B591&gt;0,'Calulations '!J585-U585)</f>
        <v>0</v>
      </c>
    </row>
    <row r="586" spans="10:22" x14ac:dyDescent="0.3">
      <c r="J586" s="13">
        <f>IF(OR(Model!B592&gt;7,Model!B592&lt;0.5),3.433,Model!B592)</f>
        <v>3.4329999999999998</v>
      </c>
      <c r="K586" s="13">
        <f>IF(OR(Model!C592&gt;0.4,Model!C592&lt;0.05),0.2550503,Model!C592)</f>
        <v>0.25505030000000001</v>
      </c>
      <c r="L586" s="13">
        <f>IF(OR(Model!D592&gt;5,Model!D592&lt;0.05),2.2251955,Model!D592)</f>
        <v>2.2251954999999999</v>
      </c>
      <c r="M586" s="13">
        <f>IF(OR(Model!E592&gt;3800,Model!E592&lt;0.02),1979.0503,Model!E592)</f>
        <v>1979.0503000000001</v>
      </c>
      <c r="N586" s="13">
        <f>IF(OR(Model!F592&gt;100,Model!F592&lt;0.02),44.390782,Model!F592)</f>
        <v>44.390782000000002</v>
      </c>
      <c r="O586" s="13">
        <f>IF(OR(Model!G592&gt;6,Model!G592&lt;0.02),1.74888827,Model!G592)</f>
        <v>1.7488882699999999</v>
      </c>
      <c r="P586" s="13">
        <f>IF(OR(Model!H592&gt;0.6,Model!H592&lt;0.02),0.3561162,Model!H592)</f>
        <v>0.35611619999999999</v>
      </c>
      <c r="Q586" s="13">
        <f>IF(OR(Model!I592&gt;80,Model!I592&lt;0.02),39.55,Model!I592)</f>
        <v>39.549999999999997</v>
      </c>
      <c r="R586" s="13">
        <f>IF(OR(Model!J592&gt;80,Model!J592&lt;0.02),39.55,Model!J592)</f>
        <v>39.549999999999997</v>
      </c>
      <c r="S586" s="13">
        <f>IF(OR(Model!K592&gt;120,Model!K592&lt;0.02),63.9,Model!K592)</f>
        <v>63.9</v>
      </c>
      <c r="T586" s="13">
        <f>IF(OR(Model!L592&gt;11,Model!L592&lt;0.02),6.4719718,Model!L592)</f>
        <v>6.4719718000000004</v>
      </c>
      <c r="U586" s="13">
        <f t="shared" si="8"/>
        <v>0.94885144831249479</v>
      </c>
      <c r="V586" t="b">
        <f>IF(Model!B592&gt;0,'Calulations '!J586-U586)</f>
        <v>0</v>
      </c>
    </row>
    <row r="587" spans="10:22" x14ac:dyDescent="0.3">
      <c r="J587" s="13">
        <f>IF(OR(Model!B593&gt;7,Model!B593&lt;0.5),3.433,Model!B593)</f>
        <v>3.4329999999999998</v>
      </c>
      <c r="K587" s="13">
        <f>IF(OR(Model!C593&gt;0.4,Model!C593&lt;0.05),0.2550503,Model!C593)</f>
        <v>0.25505030000000001</v>
      </c>
      <c r="L587" s="13">
        <f>IF(OR(Model!D593&gt;5,Model!D593&lt;0.05),2.2251955,Model!D593)</f>
        <v>2.2251954999999999</v>
      </c>
      <c r="M587" s="13">
        <f>IF(OR(Model!E593&gt;3800,Model!E593&lt;0.02),1979.0503,Model!E593)</f>
        <v>1979.0503000000001</v>
      </c>
      <c r="N587" s="13">
        <f>IF(OR(Model!F593&gt;100,Model!F593&lt;0.02),44.390782,Model!F593)</f>
        <v>44.390782000000002</v>
      </c>
      <c r="O587" s="13">
        <f>IF(OR(Model!G593&gt;6,Model!G593&lt;0.02),1.74888827,Model!G593)</f>
        <v>1.7488882699999999</v>
      </c>
      <c r="P587" s="13">
        <f>IF(OR(Model!H593&gt;0.6,Model!H593&lt;0.02),0.3561162,Model!H593)</f>
        <v>0.35611619999999999</v>
      </c>
      <c r="Q587" s="13">
        <f>IF(OR(Model!I593&gt;80,Model!I593&lt;0.02),39.55,Model!I593)</f>
        <v>39.549999999999997</v>
      </c>
      <c r="R587" s="13">
        <f>IF(OR(Model!J593&gt;80,Model!J593&lt;0.02),39.55,Model!J593)</f>
        <v>39.549999999999997</v>
      </c>
      <c r="S587" s="13">
        <f>IF(OR(Model!K593&gt;120,Model!K593&lt;0.02),63.9,Model!K593)</f>
        <v>63.9</v>
      </c>
      <c r="T587" s="13">
        <f>IF(OR(Model!L593&gt;11,Model!L593&lt;0.02),6.4719718,Model!L593)</f>
        <v>6.4719718000000004</v>
      </c>
      <c r="U587" s="13">
        <f t="shared" si="8"/>
        <v>0.94885144831249479</v>
      </c>
      <c r="V587" t="b">
        <f>IF(Model!B593&gt;0,'Calulations '!J587-U587)</f>
        <v>0</v>
      </c>
    </row>
    <row r="588" spans="10:22" x14ac:dyDescent="0.3">
      <c r="J588" s="13">
        <f>IF(OR(Model!B594&gt;7,Model!B594&lt;0.5),3.433,Model!B594)</f>
        <v>3.4329999999999998</v>
      </c>
      <c r="K588" s="13">
        <f>IF(OR(Model!C594&gt;0.4,Model!C594&lt;0.05),0.2550503,Model!C594)</f>
        <v>0.25505030000000001</v>
      </c>
      <c r="L588" s="13">
        <f>IF(OR(Model!D594&gt;5,Model!D594&lt;0.05),2.2251955,Model!D594)</f>
        <v>2.2251954999999999</v>
      </c>
      <c r="M588" s="13">
        <f>IF(OR(Model!E594&gt;3800,Model!E594&lt;0.02),1979.0503,Model!E594)</f>
        <v>1979.0503000000001</v>
      </c>
      <c r="N588" s="13">
        <f>IF(OR(Model!F594&gt;100,Model!F594&lt;0.02),44.390782,Model!F594)</f>
        <v>44.390782000000002</v>
      </c>
      <c r="O588" s="13">
        <f>IF(OR(Model!G594&gt;6,Model!G594&lt;0.02),1.74888827,Model!G594)</f>
        <v>1.7488882699999999</v>
      </c>
      <c r="P588" s="13">
        <f>IF(OR(Model!H594&gt;0.6,Model!H594&lt;0.02),0.3561162,Model!H594)</f>
        <v>0.35611619999999999</v>
      </c>
      <c r="Q588" s="13">
        <f>IF(OR(Model!I594&gt;80,Model!I594&lt;0.02),39.55,Model!I594)</f>
        <v>39.549999999999997</v>
      </c>
      <c r="R588" s="13">
        <f>IF(OR(Model!J594&gt;80,Model!J594&lt;0.02),39.55,Model!J594)</f>
        <v>39.549999999999997</v>
      </c>
      <c r="S588" s="13">
        <f>IF(OR(Model!K594&gt;120,Model!K594&lt;0.02),63.9,Model!K594)</f>
        <v>63.9</v>
      </c>
      <c r="T588" s="13">
        <f>IF(OR(Model!L594&gt;11,Model!L594&lt;0.02),6.4719718,Model!L594)</f>
        <v>6.4719718000000004</v>
      </c>
      <c r="U588" s="13">
        <f t="shared" ref="U588:U651" si="9">IF($A$10="NF",($B$83+$B$84*K588+$B$85*M588+$B$86*N588+$B$87*R588+$B$88*T588+(L588/39.1)*$B$89+(O588/20.04)*$B$90+(P588/12.16)*$B$91+(K588-0.254695965417868)*(((O588/20.04)-0.0873483583285303)*-7.3498004038469)+(K588-0.254695965417868)*(((P588/12.16)-0.0293638848126801)*-102.292324166221)+$B$94*J588),0)</f>
        <v>0.94885144831249479</v>
      </c>
      <c r="V588" t="b">
        <f>IF(Model!B594&gt;0,'Calulations '!J588-U588)</f>
        <v>0</v>
      </c>
    </row>
    <row r="589" spans="10:22" x14ac:dyDescent="0.3">
      <c r="J589" s="13">
        <f>IF(OR(Model!B595&gt;7,Model!B595&lt;0.5),3.433,Model!B595)</f>
        <v>3.4329999999999998</v>
      </c>
      <c r="K589" s="13">
        <f>IF(OR(Model!C595&gt;0.4,Model!C595&lt;0.05),0.2550503,Model!C595)</f>
        <v>0.25505030000000001</v>
      </c>
      <c r="L589" s="13">
        <f>IF(OR(Model!D595&gt;5,Model!D595&lt;0.05),2.2251955,Model!D595)</f>
        <v>2.2251954999999999</v>
      </c>
      <c r="M589" s="13">
        <f>IF(OR(Model!E595&gt;3800,Model!E595&lt;0.02),1979.0503,Model!E595)</f>
        <v>1979.0503000000001</v>
      </c>
      <c r="N589" s="13">
        <f>IF(OR(Model!F595&gt;100,Model!F595&lt;0.02),44.390782,Model!F595)</f>
        <v>44.390782000000002</v>
      </c>
      <c r="O589" s="13">
        <f>IF(OR(Model!G595&gt;6,Model!G595&lt;0.02),1.74888827,Model!G595)</f>
        <v>1.7488882699999999</v>
      </c>
      <c r="P589" s="13">
        <f>IF(OR(Model!H595&gt;0.6,Model!H595&lt;0.02),0.3561162,Model!H595)</f>
        <v>0.35611619999999999</v>
      </c>
      <c r="Q589" s="13">
        <f>IF(OR(Model!I595&gt;80,Model!I595&lt;0.02),39.55,Model!I595)</f>
        <v>39.549999999999997</v>
      </c>
      <c r="R589" s="13">
        <f>IF(OR(Model!J595&gt;80,Model!J595&lt;0.02),39.55,Model!J595)</f>
        <v>39.549999999999997</v>
      </c>
      <c r="S589" s="13">
        <f>IF(OR(Model!K595&gt;120,Model!K595&lt;0.02),63.9,Model!K595)</f>
        <v>63.9</v>
      </c>
      <c r="T589" s="13">
        <f>IF(OR(Model!L595&gt;11,Model!L595&lt;0.02),6.4719718,Model!L595)</f>
        <v>6.4719718000000004</v>
      </c>
      <c r="U589" s="13">
        <f t="shared" si="9"/>
        <v>0.94885144831249479</v>
      </c>
      <c r="V589" t="b">
        <f>IF(Model!B595&gt;0,'Calulations '!J589-U589)</f>
        <v>0</v>
      </c>
    </row>
    <row r="590" spans="10:22" x14ac:dyDescent="0.3">
      <c r="J590" s="13">
        <f>IF(OR(Model!B596&gt;7,Model!B596&lt;0.5),3.433,Model!B596)</f>
        <v>3.4329999999999998</v>
      </c>
      <c r="K590" s="13">
        <f>IF(OR(Model!C596&gt;0.4,Model!C596&lt;0.05),0.2550503,Model!C596)</f>
        <v>0.25505030000000001</v>
      </c>
      <c r="L590" s="13">
        <f>IF(OR(Model!D596&gt;5,Model!D596&lt;0.05),2.2251955,Model!D596)</f>
        <v>2.2251954999999999</v>
      </c>
      <c r="M590" s="13">
        <f>IF(OR(Model!E596&gt;3800,Model!E596&lt;0.02),1979.0503,Model!E596)</f>
        <v>1979.0503000000001</v>
      </c>
      <c r="N590" s="13">
        <f>IF(OR(Model!F596&gt;100,Model!F596&lt;0.02),44.390782,Model!F596)</f>
        <v>44.390782000000002</v>
      </c>
      <c r="O590" s="13">
        <f>IF(OR(Model!G596&gt;6,Model!G596&lt;0.02),1.74888827,Model!G596)</f>
        <v>1.7488882699999999</v>
      </c>
      <c r="P590" s="13">
        <f>IF(OR(Model!H596&gt;0.6,Model!H596&lt;0.02),0.3561162,Model!H596)</f>
        <v>0.35611619999999999</v>
      </c>
      <c r="Q590" s="13">
        <f>IF(OR(Model!I596&gt;80,Model!I596&lt;0.02),39.55,Model!I596)</f>
        <v>39.549999999999997</v>
      </c>
      <c r="R590" s="13">
        <f>IF(OR(Model!J596&gt;80,Model!J596&lt;0.02),39.55,Model!J596)</f>
        <v>39.549999999999997</v>
      </c>
      <c r="S590" s="13">
        <f>IF(OR(Model!K596&gt;120,Model!K596&lt;0.02),63.9,Model!K596)</f>
        <v>63.9</v>
      </c>
      <c r="T590" s="13">
        <f>IF(OR(Model!L596&gt;11,Model!L596&lt;0.02),6.4719718,Model!L596)</f>
        <v>6.4719718000000004</v>
      </c>
      <c r="U590" s="13">
        <f t="shared" si="9"/>
        <v>0.94885144831249479</v>
      </c>
      <c r="V590" t="b">
        <f>IF(Model!B596&gt;0,'Calulations '!J590-U590)</f>
        <v>0</v>
      </c>
    </row>
    <row r="591" spans="10:22" x14ac:dyDescent="0.3">
      <c r="J591" s="13">
        <f>IF(OR(Model!B597&gt;7,Model!B597&lt;0.5),3.433,Model!B597)</f>
        <v>3.4329999999999998</v>
      </c>
      <c r="K591" s="13">
        <f>IF(OR(Model!C597&gt;0.4,Model!C597&lt;0.05),0.2550503,Model!C597)</f>
        <v>0.25505030000000001</v>
      </c>
      <c r="L591" s="13">
        <f>IF(OR(Model!D597&gt;5,Model!D597&lt;0.05),2.2251955,Model!D597)</f>
        <v>2.2251954999999999</v>
      </c>
      <c r="M591" s="13">
        <f>IF(OR(Model!E597&gt;3800,Model!E597&lt;0.02),1979.0503,Model!E597)</f>
        <v>1979.0503000000001</v>
      </c>
      <c r="N591" s="13">
        <f>IF(OR(Model!F597&gt;100,Model!F597&lt;0.02),44.390782,Model!F597)</f>
        <v>44.390782000000002</v>
      </c>
      <c r="O591" s="13">
        <f>IF(OR(Model!G597&gt;6,Model!G597&lt;0.02),1.74888827,Model!G597)</f>
        <v>1.7488882699999999</v>
      </c>
      <c r="P591" s="13">
        <f>IF(OR(Model!H597&gt;0.6,Model!H597&lt;0.02),0.3561162,Model!H597)</f>
        <v>0.35611619999999999</v>
      </c>
      <c r="Q591" s="13">
        <f>IF(OR(Model!I597&gt;80,Model!I597&lt;0.02),39.55,Model!I597)</f>
        <v>39.549999999999997</v>
      </c>
      <c r="R591" s="13">
        <f>IF(OR(Model!J597&gt;80,Model!J597&lt;0.02),39.55,Model!J597)</f>
        <v>39.549999999999997</v>
      </c>
      <c r="S591" s="13">
        <f>IF(OR(Model!K597&gt;120,Model!K597&lt;0.02),63.9,Model!K597)</f>
        <v>63.9</v>
      </c>
      <c r="T591" s="13">
        <f>IF(OR(Model!L597&gt;11,Model!L597&lt;0.02),6.4719718,Model!L597)</f>
        <v>6.4719718000000004</v>
      </c>
      <c r="U591" s="13">
        <f t="shared" si="9"/>
        <v>0.94885144831249479</v>
      </c>
      <c r="V591" t="b">
        <f>IF(Model!B597&gt;0,'Calulations '!J591-U591)</f>
        <v>0</v>
      </c>
    </row>
    <row r="592" spans="10:22" x14ac:dyDescent="0.3">
      <c r="J592" s="13">
        <f>IF(OR(Model!B598&gt;7,Model!B598&lt;0.5),3.433,Model!B598)</f>
        <v>3.4329999999999998</v>
      </c>
      <c r="K592" s="13">
        <f>IF(OR(Model!C598&gt;0.4,Model!C598&lt;0.05),0.2550503,Model!C598)</f>
        <v>0.25505030000000001</v>
      </c>
      <c r="L592" s="13">
        <f>IF(OR(Model!D598&gt;5,Model!D598&lt;0.05),2.2251955,Model!D598)</f>
        <v>2.2251954999999999</v>
      </c>
      <c r="M592" s="13">
        <f>IF(OR(Model!E598&gt;3800,Model!E598&lt;0.02),1979.0503,Model!E598)</f>
        <v>1979.0503000000001</v>
      </c>
      <c r="N592" s="13">
        <f>IF(OR(Model!F598&gt;100,Model!F598&lt;0.02),44.390782,Model!F598)</f>
        <v>44.390782000000002</v>
      </c>
      <c r="O592" s="13">
        <f>IF(OR(Model!G598&gt;6,Model!G598&lt;0.02),1.74888827,Model!G598)</f>
        <v>1.7488882699999999</v>
      </c>
      <c r="P592" s="13">
        <f>IF(OR(Model!H598&gt;0.6,Model!H598&lt;0.02),0.3561162,Model!H598)</f>
        <v>0.35611619999999999</v>
      </c>
      <c r="Q592" s="13">
        <f>IF(OR(Model!I598&gt;80,Model!I598&lt;0.02),39.55,Model!I598)</f>
        <v>39.549999999999997</v>
      </c>
      <c r="R592" s="13">
        <f>IF(OR(Model!J598&gt;80,Model!J598&lt;0.02),39.55,Model!J598)</f>
        <v>39.549999999999997</v>
      </c>
      <c r="S592" s="13">
        <f>IF(OR(Model!K598&gt;120,Model!K598&lt;0.02),63.9,Model!K598)</f>
        <v>63.9</v>
      </c>
      <c r="T592" s="13">
        <f>IF(OR(Model!L598&gt;11,Model!L598&lt;0.02),6.4719718,Model!L598)</f>
        <v>6.4719718000000004</v>
      </c>
      <c r="U592" s="13">
        <f t="shared" si="9"/>
        <v>0.94885144831249479</v>
      </c>
      <c r="V592" t="b">
        <f>IF(Model!B598&gt;0,'Calulations '!J592-U592)</f>
        <v>0</v>
      </c>
    </row>
    <row r="593" spans="10:22" x14ac:dyDescent="0.3">
      <c r="J593" s="13">
        <f>IF(OR(Model!B599&gt;7,Model!B599&lt;0.5),3.433,Model!B599)</f>
        <v>3.4329999999999998</v>
      </c>
      <c r="K593" s="13">
        <f>IF(OR(Model!C599&gt;0.4,Model!C599&lt;0.05),0.2550503,Model!C599)</f>
        <v>0.25505030000000001</v>
      </c>
      <c r="L593" s="13">
        <f>IF(OR(Model!D599&gt;5,Model!D599&lt;0.05),2.2251955,Model!D599)</f>
        <v>2.2251954999999999</v>
      </c>
      <c r="M593" s="13">
        <f>IF(OR(Model!E599&gt;3800,Model!E599&lt;0.02),1979.0503,Model!E599)</f>
        <v>1979.0503000000001</v>
      </c>
      <c r="N593" s="13">
        <f>IF(OR(Model!F599&gt;100,Model!F599&lt;0.02),44.390782,Model!F599)</f>
        <v>44.390782000000002</v>
      </c>
      <c r="O593" s="13">
        <f>IF(OR(Model!G599&gt;6,Model!G599&lt;0.02),1.74888827,Model!G599)</f>
        <v>1.7488882699999999</v>
      </c>
      <c r="P593" s="13">
        <f>IF(OR(Model!H599&gt;0.6,Model!H599&lt;0.02),0.3561162,Model!H599)</f>
        <v>0.35611619999999999</v>
      </c>
      <c r="Q593" s="13">
        <f>IF(OR(Model!I599&gt;80,Model!I599&lt;0.02),39.55,Model!I599)</f>
        <v>39.549999999999997</v>
      </c>
      <c r="R593" s="13">
        <f>IF(OR(Model!J599&gt;80,Model!J599&lt;0.02),39.55,Model!J599)</f>
        <v>39.549999999999997</v>
      </c>
      <c r="S593" s="13">
        <f>IF(OR(Model!K599&gt;120,Model!K599&lt;0.02),63.9,Model!K599)</f>
        <v>63.9</v>
      </c>
      <c r="T593" s="13">
        <f>IF(OR(Model!L599&gt;11,Model!L599&lt;0.02),6.4719718,Model!L599)</f>
        <v>6.4719718000000004</v>
      </c>
      <c r="U593" s="13">
        <f t="shared" si="9"/>
        <v>0.94885144831249479</v>
      </c>
      <c r="V593" t="b">
        <f>IF(Model!B599&gt;0,'Calulations '!J593-U593)</f>
        <v>0</v>
      </c>
    </row>
    <row r="594" spans="10:22" x14ac:dyDescent="0.3">
      <c r="J594" s="13">
        <f>IF(OR(Model!B600&gt;7,Model!B600&lt;0.5),3.433,Model!B600)</f>
        <v>3.4329999999999998</v>
      </c>
      <c r="K594" s="13">
        <f>IF(OR(Model!C600&gt;0.4,Model!C600&lt;0.05),0.2550503,Model!C600)</f>
        <v>0.25505030000000001</v>
      </c>
      <c r="L594" s="13">
        <f>IF(OR(Model!D600&gt;5,Model!D600&lt;0.05),2.2251955,Model!D600)</f>
        <v>2.2251954999999999</v>
      </c>
      <c r="M594" s="13">
        <f>IF(OR(Model!E600&gt;3800,Model!E600&lt;0.02),1979.0503,Model!E600)</f>
        <v>1979.0503000000001</v>
      </c>
      <c r="N594" s="13">
        <f>IF(OR(Model!F600&gt;100,Model!F600&lt;0.02),44.390782,Model!F600)</f>
        <v>44.390782000000002</v>
      </c>
      <c r="O594" s="13">
        <f>IF(OR(Model!G600&gt;6,Model!G600&lt;0.02),1.74888827,Model!G600)</f>
        <v>1.7488882699999999</v>
      </c>
      <c r="P594" s="13">
        <f>IF(OR(Model!H600&gt;0.6,Model!H600&lt;0.02),0.3561162,Model!H600)</f>
        <v>0.35611619999999999</v>
      </c>
      <c r="Q594" s="13">
        <f>IF(OR(Model!I600&gt;80,Model!I600&lt;0.02),39.55,Model!I600)</f>
        <v>39.549999999999997</v>
      </c>
      <c r="R594" s="13">
        <f>IF(OR(Model!J600&gt;80,Model!J600&lt;0.02),39.55,Model!J600)</f>
        <v>39.549999999999997</v>
      </c>
      <c r="S594" s="13">
        <f>IF(OR(Model!K600&gt;120,Model!K600&lt;0.02),63.9,Model!K600)</f>
        <v>63.9</v>
      </c>
      <c r="T594" s="13">
        <f>IF(OR(Model!L600&gt;11,Model!L600&lt;0.02),6.4719718,Model!L600)</f>
        <v>6.4719718000000004</v>
      </c>
      <c r="U594" s="13">
        <f t="shared" si="9"/>
        <v>0.94885144831249479</v>
      </c>
      <c r="V594" t="b">
        <f>IF(Model!B600&gt;0,'Calulations '!J594-U594)</f>
        <v>0</v>
      </c>
    </row>
    <row r="595" spans="10:22" x14ac:dyDescent="0.3">
      <c r="J595" s="13">
        <f>IF(OR(Model!B601&gt;7,Model!B601&lt;0.5),3.433,Model!B601)</f>
        <v>3.4329999999999998</v>
      </c>
      <c r="K595" s="13">
        <f>IF(OR(Model!C601&gt;0.4,Model!C601&lt;0.05),0.2550503,Model!C601)</f>
        <v>0.25505030000000001</v>
      </c>
      <c r="L595" s="13">
        <f>IF(OR(Model!D601&gt;5,Model!D601&lt;0.05),2.2251955,Model!D601)</f>
        <v>2.2251954999999999</v>
      </c>
      <c r="M595" s="13">
        <f>IF(OR(Model!E601&gt;3800,Model!E601&lt;0.02),1979.0503,Model!E601)</f>
        <v>1979.0503000000001</v>
      </c>
      <c r="N595" s="13">
        <f>IF(OR(Model!F601&gt;100,Model!F601&lt;0.02),44.390782,Model!F601)</f>
        <v>44.390782000000002</v>
      </c>
      <c r="O595" s="13">
        <f>IF(OR(Model!G601&gt;6,Model!G601&lt;0.02),1.74888827,Model!G601)</f>
        <v>1.7488882699999999</v>
      </c>
      <c r="P595" s="13">
        <f>IF(OR(Model!H601&gt;0.6,Model!H601&lt;0.02),0.3561162,Model!H601)</f>
        <v>0.35611619999999999</v>
      </c>
      <c r="Q595" s="13">
        <f>IF(OR(Model!I601&gt;80,Model!I601&lt;0.02),39.55,Model!I601)</f>
        <v>39.549999999999997</v>
      </c>
      <c r="R595" s="13">
        <f>IF(OR(Model!J601&gt;80,Model!J601&lt;0.02),39.55,Model!J601)</f>
        <v>39.549999999999997</v>
      </c>
      <c r="S595" s="13">
        <f>IF(OR(Model!K601&gt;120,Model!K601&lt;0.02),63.9,Model!K601)</f>
        <v>63.9</v>
      </c>
      <c r="T595" s="13">
        <f>IF(OR(Model!L601&gt;11,Model!L601&lt;0.02),6.4719718,Model!L601)</f>
        <v>6.4719718000000004</v>
      </c>
      <c r="U595" s="13">
        <f t="shared" si="9"/>
        <v>0.94885144831249479</v>
      </c>
      <c r="V595" t="b">
        <f>IF(Model!B601&gt;0,'Calulations '!J595-U595)</f>
        <v>0</v>
      </c>
    </row>
    <row r="596" spans="10:22" x14ac:dyDescent="0.3">
      <c r="J596" s="13">
        <f>IF(OR(Model!B602&gt;7,Model!B602&lt;0.5),3.433,Model!B602)</f>
        <v>3.4329999999999998</v>
      </c>
      <c r="K596" s="13">
        <f>IF(OR(Model!C602&gt;0.4,Model!C602&lt;0.05),0.2550503,Model!C602)</f>
        <v>0.25505030000000001</v>
      </c>
      <c r="L596" s="13">
        <f>IF(OR(Model!D602&gt;5,Model!D602&lt;0.05),2.2251955,Model!D602)</f>
        <v>2.2251954999999999</v>
      </c>
      <c r="M596" s="13">
        <f>IF(OR(Model!E602&gt;3800,Model!E602&lt;0.02),1979.0503,Model!E602)</f>
        <v>1979.0503000000001</v>
      </c>
      <c r="N596" s="13">
        <f>IF(OR(Model!F602&gt;100,Model!F602&lt;0.02),44.390782,Model!F602)</f>
        <v>44.390782000000002</v>
      </c>
      <c r="O596" s="13">
        <f>IF(OR(Model!G602&gt;6,Model!G602&lt;0.02),1.74888827,Model!G602)</f>
        <v>1.7488882699999999</v>
      </c>
      <c r="P596" s="13">
        <f>IF(OR(Model!H602&gt;0.6,Model!H602&lt;0.02),0.3561162,Model!H602)</f>
        <v>0.35611619999999999</v>
      </c>
      <c r="Q596" s="13">
        <f>IF(OR(Model!I602&gt;80,Model!I602&lt;0.02),39.55,Model!I602)</f>
        <v>39.549999999999997</v>
      </c>
      <c r="R596" s="13">
        <f>IF(OR(Model!J602&gt;80,Model!J602&lt;0.02),39.55,Model!J602)</f>
        <v>39.549999999999997</v>
      </c>
      <c r="S596" s="13">
        <f>IF(OR(Model!K602&gt;120,Model!K602&lt;0.02),63.9,Model!K602)</f>
        <v>63.9</v>
      </c>
      <c r="T596" s="13">
        <f>IF(OR(Model!L602&gt;11,Model!L602&lt;0.02),6.4719718,Model!L602)</f>
        <v>6.4719718000000004</v>
      </c>
      <c r="U596" s="13">
        <f t="shared" si="9"/>
        <v>0.94885144831249479</v>
      </c>
      <c r="V596" t="b">
        <f>IF(Model!B602&gt;0,'Calulations '!J596-U596)</f>
        <v>0</v>
      </c>
    </row>
    <row r="597" spans="10:22" x14ac:dyDescent="0.3">
      <c r="J597" s="13">
        <f>IF(OR(Model!B603&gt;7,Model!B603&lt;0.5),3.433,Model!B603)</f>
        <v>3.4329999999999998</v>
      </c>
      <c r="K597" s="13">
        <f>IF(OR(Model!C603&gt;0.4,Model!C603&lt;0.05),0.2550503,Model!C603)</f>
        <v>0.25505030000000001</v>
      </c>
      <c r="L597" s="13">
        <f>IF(OR(Model!D603&gt;5,Model!D603&lt;0.05),2.2251955,Model!D603)</f>
        <v>2.2251954999999999</v>
      </c>
      <c r="M597" s="13">
        <f>IF(OR(Model!E603&gt;3800,Model!E603&lt;0.02),1979.0503,Model!E603)</f>
        <v>1979.0503000000001</v>
      </c>
      <c r="N597" s="13">
        <f>IF(OR(Model!F603&gt;100,Model!F603&lt;0.02),44.390782,Model!F603)</f>
        <v>44.390782000000002</v>
      </c>
      <c r="O597" s="13">
        <f>IF(OR(Model!G603&gt;6,Model!G603&lt;0.02),1.74888827,Model!G603)</f>
        <v>1.7488882699999999</v>
      </c>
      <c r="P597" s="13">
        <f>IF(OR(Model!H603&gt;0.6,Model!H603&lt;0.02),0.3561162,Model!H603)</f>
        <v>0.35611619999999999</v>
      </c>
      <c r="Q597" s="13">
        <f>IF(OR(Model!I603&gt;80,Model!I603&lt;0.02),39.55,Model!I603)</f>
        <v>39.549999999999997</v>
      </c>
      <c r="R597" s="13">
        <f>IF(OR(Model!J603&gt;80,Model!J603&lt;0.02),39.55,Model!J603)</f>
        <v>39.549999999999997</v>
      </c>
      <c r="S597" s="13">
        <f>IF(OR(Model!K603&gt;120,Model!K603&lt;0.02),63.9,Model!K603)</f>
        <v>63.9</v>
      </c>
      <c r="T597" s="13">
        <f>IF(OR(Model!L603&gt;11,Model!L603&lt;0.02),6.4719718,Model!L603)</f>
        <v>6.4719718000000004</v>
      </c>
      <c r="U597" s="13">
        <f t="shared" si="9"/>
        <v>0.94885144831249479</v>
      </c>
      <c r="V597" t="b">
        <f>IF(Model!B603&gt;0,'Calulations '!J597-U597)</f>
        <v>0</v>
      </c>
    </row>
    <row r="598" spans="10:22" x14ac:dyDescent="0.3">
      <c r="J598" s="13">
        <f>IF(OR(Model!B604&gt;7,Model!B604&lt;0.5),3.433,Model!B604)</f>
        <v>3.4329999999999998</v>
      </c>
      <c r="K598" s="13">
        <f>IF(OR(Model!C604&gt;0.4,Model!C604&lt;0.05),0.2550503,Model!C604)</f>
        <v>0.25505030000000001</v>
      </c>
      <c r="L598" s="13">
        <f>IF(OR(Model!D604&gt;5,Model!D604&lt;0.05),2.2251955,Model!D604)</f>
        <v>2.2251954999999999</v>
      </c>
      <c r="M598" s="13">
        <f>IF(OR(Model!E604&gt;3800,Model!E604&lt;0.02),1979.0503,Model!E604)</f>
        <v>1979.0503000000001</v>
      </c>
      <c r="N598" s="13">
        <f>IF(OR(Model!F604&gt;100,Model!F604&lt;0.02),44.390782,Model!F604)</f>
        <v>44.390782000000002</v>
      </c>
      <c r="O598" s="13">
        <f>IF(OR(Model!G604&gt;6,Model!G604&lt;0.02),1.74888827,Model!G604)</f>
        <v>1.7488882699999999</v>
      </c>
      <c r="P598" s="13">
        <f>IF(OR(Model!H604&gt;0.6,Model!H604&lt;0.02),0.3561162,Model!H604)</f>
        <v>0.35611619999999999</v>
      </c>
      <c r="Q598" s="13">
        <f>IF(OR(Model!I604&gt;80,Model!I604&lt;0.02),39.55,Model!I604)</f>
        <v>39.549999999999997</v>
      </c>
      <c r="R598" s="13">
        <f>IF(OR(Model!J604&gt;80,Model!J604&lt;0.02),39.55,Model!J604)</f>
        <v>39.549999999999997</v>
      </c>
      <c r="S598" s="13">
        <f>IF(OR(Model!K604&gt;120,Model!K604&lt;0.02),63.9,Model!K604)</f>
        <v>63.9</v>
      </c>
      <c r="T598" s="13">
        <f>IF(OR(Model!L604&gt;11,Model!L604&lt;0.02),6.4719718,Model!L604)</f>
        <v>6.4719718000000004</v>
      </c>
      <c r="U598" s="13">
        <f t="shared" si="9"/>
        <v>0.94885144831249479</v>
      </c>
      <c r="V598" t="b">
        <f>IF(Model!B604&gt;0,'Calulations '!J598-U598)</f>
        <v>0</v>
      </c>
    </row>
    <row r="599" spans="10:22" x14ac:dyDescent="0.3">
      <c r="J599" s="13">
        <f>IF(OR(Model!B605&gt;7,Model!B605&lt;0.5),3.433,Model!B605)</f>
        <v>3.4329999999999998</v>
      </c>
      <c r="K599" s="13">
        <f>IF(OR(Model!C605&gt;0.4,Model!C605&lt;0.05),0.2550503,Model!C605)</f>
        <v>0.25505030000000001</v>
      </c>
      <c r="L599" s="13">
        <f>IF(OR(Model!D605&gt;5,Model!D605&lt;0.05),2.2251955,Model!D605)</f>
        <v>2.2251954999999999</v>
      </c>
      <c r="M599" s="13">
        <f>IF(OR(Model!E605&gt;3800,Model!E605&lt;0.02),1979.0503,Model!E605)</f>
        <v>1979.0503000000001</v>
      </c>
      <c r="N599" s="13">
        <f>IF(OR(Model!F605&gt;100,Model!F605&lt;0.02),44.390782,Model!F605)</f>
        <v>44.390782000000002</v>
      </c>
      <c r="O599" s="13">
        <f>IF(OR(Model!G605&gt;6,Model!G605&lt;0.02),1.74888827,Model!G605)</f>
        <v>1.7488882699999999</v>
      </c>
      <c r="P599" s="13">
        <f>IF(OR(Model!H605&gt;0.6,Model!H605&lt;0.02),0.3561162,Model!H605)</f>
        <v>0.35611619999999999</v>
      </c>
      <c r="Q599" s="13">
        <f>IF(OR(Model!I605&gt;80,Model!I605&lt;0.02),39.55,Model!I605)</f>
        <v>39.549999999999997</v>
      </c>
      <c r="R599" s="13">
        <f>IF(OR(Model!J605&gt;80,Model!J605&lt;0.02),39.55,Model!J605)</f>
        <v>39.549999999999997</v>
      </c>
      <c r="S599" s="13">
        <f>IF(OR(Model!K605&gt;120,Model!K605&lt;0.02),63.9,Model!K605)</f>
        <v>63.9</v>
      </c>
      <c r="T599" s="13">
        <f>IF(OR(Model!L605&gt;11,Model!L605&lt;0.02),6.4719718,Model!L605)</f>
        <v>6.4719718000000004</v>
      </c>
      <c r="U599" s="13">
        <f t="shared" si="9"/>
        <v>0.94885144831249479</v>
      </c>
      <c r="V599" t="b">
        <f>IF(Model!B605&gt;0,'Calulations '!J599-U599)</f>
        <v>0</v>
      </c>
    </row>
    <row r="600" spans="10:22" x14ac:dyDescent="0.3">
      <c r="J600" s="13">
        <f>IF(OR(Model!B606&gt;7,Model!B606&lt;0.5),3.433,Model!B606)</f>
        <v>3.4329999999999998</v>
      </c>
      <c r="K600" s="13">
        <f>IF(OR(Model!C606&gt;0.4,Model!C606&lt;0.05),0.2550503,Model!C606)</f>
        <v>0.25505030000000001</v>
      </c>
      <c r="L600" s="13">
        <f>IF(OR(Model!D606&gt;5,Model!D606&lt;0.05),2.2251955,Model!D606)</f>
        <v>2.2251954999999999</v>
      </c>
      <c r="M600" s="13">
        <f>IF(OR(Model!E606&gt;3800,Model!E606&lt;0.02),1979.0503,Model!E606)</f>
        <v>1979.0503000000001</v>
      </c>
      <c r="N600" s="13">
        <f>IF(OR(Model!F606&gt;100,Model!F606&lt;0.02),44.390782,Model!F606)</f>
        <v>44.390782000000002</v>
      </c>
      <c r="O600" s="13">
        <f>IF(OR(Model!G606&gt;6,Model!G606&lt;0.02),1.74888827,Model!G606)</f>
        <v>1.7488882699999999</v>
      </c>
      <c r="P600" s="13">
        <f>IF(OR(Model!H606&gt;0.6,Model!H606&lt;0.02),0.3561162,Model!H606)</f>
        <v>0.35611619999999999</v>
      </c>
      <c r="Q600" s="13">
        <f>IF(OR(Model!I606&gt;80,Model!I606&lt;0.02),39.55,Model!I606)</f>
        <v>39.549999999999997</v>
      </c>
      <c r="R600" s="13">
        <f>IF(OR(Model!J606&gt;80,Model!J606&lt;0.02),39.55,Model!J606)</f>
        <v>39.549999999999997</v>
      </c>
      <c r="S600" s="13">
        <f>IF(OR(Model!K606&gt;120,Model!K606&lt;0.02),63.9,Model!K606)</f>
        <v>63.9</v>
      </c>
      <c r="T600" s="13">
        <f>IF(OR(Model!L606&gt;11,Model!L606&lt;0.02),6.4719718,Model!L606)</f>
        <v>6.4719718000000004</v>
      </c>
      <c r="U600" s="13">
        <f t="shared" si="9"/>
        <v>0.94885144831249479</v>
      </c>
      <c r="V600" t="b">
        <f>IF(Model!B606&gt;0,'Calulations '!J600-U600)</f>
        <v>0</v>
      </c>
    </row>
    <row r="601" spans="10:22" x14ac:dyDescent="0.3">
      <c r="J601" s="13">
        <f>IF(OR(Model!B607&gt;7,Model!B607&lt;0.5),3.433,Model!B607)</f>
        <v>3.4329999999999998</v>
      </c>
      <c r="K601" s="13">
        <f>IF(OR(Model!C607&gt;0.4,Model!C607&lt;0.05),0.2550503,Model!C607)</f>
        <v>0.25505030000000001</v>
      </c>
      <c r="L601" s="13">
        <f>IF(OR(Model!D607&gt;5,Model!D607&lt;0.05),2.2251955,Model!D607)</f>
        <v>2.2251954999999999</v>
      </c>
      <c r="M601" s="13">
        <f>IF(OR(Model!E607&gt;3800,Model!E607&lt;0.02),1979.0503,Model!E607)</f>
        <v>1979.0503000000001</v>
      </c>
      <c r="N601" s="13">
        <f>IF(OR(Model!F607&gt;100,Model!F607&lt;0.02),44.390782,Model!F607)</f>
        <v>44.390782000000002</v>
      </c>
      <c r="O601" s="13">
        <f>IF(OR(Model!G607&gt;6,Model!G607&lt;0.02),1.74888827,Model!G607)</f>
        <v>1.7488882699999999</v>
      </c>
      <c r="P601" s="13">
        <f>IF(OR(Model!H607&gt;0.6,Model!H607&lt;0.02),0.3561162,Model!H607)</f>
        <v>0.35611619999999999</v>
      </c>
      <c r="Q601" s="13">
        <f>IF(OR(Model!I607&gt;80,Model!I607&lt;0.02),39.55,Model!I607)</f>
        <v>39.549999999999997</v>
      </c>
      <c r="R601" s="13">
        <f>IF(OR(Model!J607&gt;80,Model!J607&lt;0.02),39.55,Model!J607)</f>
        <v>39.549999999999997</v>
      </c>
      <c r="S601" s="13">
        <f>IF(OR(Model!K607&gt;120,Model!K607&lt;0.02),63.9,Model!K607)</f>
        <v>63.9</v>
      </c>
      <c r="T601" s="13">
        <f>IF(OR(Model!L607&gt;11,Model!L607&lt;0.02),6.4719718,Model!L607)</f>
        <v>6.4719718000000004</v>
      </c>
      <c r="U601" s="13">
        <f t="shared" si="9"/>
        <v>0.94885144831249479</v>
      </c>
      <c r="V601" t="b">
        <f>IF(Model!B607&gt;0,'Calulations '!J601-U601)</f>
        <v>0</v>
      </c>
    </row>
    <row r="602" spans="10:22" x14ac:dyDescent="0.3">
      <c r="J602" s="13">
        <f>IF(OR(Model!B608&gt;7,Model!B608&lt;0.5),3.433,Model!B608)</f>
        <v>3.4329999999999998</v>
      </c>
      <c r="K602" s="13">
        <f>IF(OR(Model!C608&gt;0.4,Model!C608&lt;0.05),0.2550503,Model!C608)</f>
        <v>0.25505030000000001</v>
      </c>
      <c r="L602" s="13">
        <f>IF(OR(Model!D608&gt;5,Model!D608&lt;0.05),2.2251955,Model!D608)</f>
        <v>2.2251954999999999</v>
      </c>
      <c r="M602" s="13">
        <f>IF(OR(Model!E608&gt;3800,Model!E608&lt;0.02),1979.0503,Model!E608)</f>
        <v>1979.0503000000001</v>
      </c>
      <c r="N602" s="13">
        <f>IF(OR(Model!F608&gt;100,Model!F608&lt;0.02),44.390782,Model!F608)</f>
        <v>44.390782000000002</v>
      </c>
      <c r="O602" s="13">
        <f>IF(OR(Model!G608&gt;6,Model!G608&lt;0.02),1.74888827,Model!G608)</f>
        <v>1.7488882699999999</v>
      </c>
      <c r="P602" s="13">
        <f>IF(OR(Model!H608&gt;0.6,Model!H608&lt;0.02),0.3561162,Model!H608)</f>
        <v>0.35611619999999999</v>
      </c>
      <c r="Q602" s="13">
        <f>IF(OR(Model!I608&gt;80,Model!I608&lt;0.02),39.55,Model!I608)</f>
        <v>39.549999999999997</v>
      </c>
      <c r="R602" s="13">
        <f>IF(OR(Model!J608&gt;80,Model!J608&lt;0.02),39.55,Model!J608)</f>
        <v>39.549999999999997</v>
      </c>
      <c r="S602" s="13">
        <f>IF(OR(Model!K608&gt;120,Model!K608&lt;0.02),63.9,Model!K608)</f>
        <v>63.9</v>
      </c>
      <c r="T602" s="13">
        <f>IF(OR(Model!L608&gt;11,Model!L608&lt;0.02),6.4719718,Model!L608)</f>
        <v>6.4719718000000004</v>
      </c>
      <c r="U602" s="13">
        <f t="shared" si="9"/>
        <v>0.94885144831249479</v>
      </c>
      <c r="V602" t="b">
        <f>IF(Model!B608&gt;0,'Calulations '!J602-U602)</f>
        <v>0</v>
      </c>
    </row>
    <row r="603" spans="10:22" x14ac:dyDescent="0.3">
      <c r="J603" s="13">
        <f>IF(OR(Model!B609&gt;7,Model!B609&lt;0.5),3.433,Model!B609)</f>
        <v>3.4329999999999998</v>
      </c>
      <c r="K603" s="13">
        <f>IF(OR(Model!C609&gt;0.4,Model!C609&lt;0.05),0.2550503,Model!C609)</f>
        <v>0.25505030000000001</v>
      </c>
      <c r="L603" s="13">
        <f>IF(OR(Model!D609&gt;5,Model!D609&lt;0.05),2.2251955,Model!D609)</f>
        <v>2.2251954999999999</v>
      </c>
      <c r="M603" s="13">
        <f>IF(OR(Model!E609&gt;3800,Model!E609&lt;0.02),1979.0503,Model!E609)</f>
        <v>1979.0503000000001</v>
      </c>
      <c r="N603" s="13">
        <f>IF(OR(Model!F609&gt;100,Model!F609&lt;0.02),44.390782,Model!F609)</f>
        <v>44.390782000000002</v>
      </c>
      <c r="O603" s="13">
        <f>IF(OR(Model!G609&gt;6,Model!G609&lt;0.02),1.74888827,Model!G609)</f>
        <v>1.7488882699999999</v>
      </c>
      <c r="P603" s="13">
        <f>IF(OR(Model!H609&gt;0.6,Model!H609&lt;0.02),0.3561162,Model!H609)</f>
        <v>0.35611619999999999</v>
      </c>
      <c r="Q603" s="13">
        <f>IF(OR(Model!I609&gt;80,Model!I609&lt;0.02),39.55,Model!I609)</f>
        <v>39.549999999999997</v>
      </c>
      <c r="R603" s="13">
        <f>IF(OR(Model!J609&gt;80,Model!J609&lt;0.02),39.55,Model!J609)</f>
        <v>39.549999999999997</v>
      </c>
      <c r="S603" s="13">
        <f>IF(OR(Model!K609&gt;120,Model!K609&lt;0.02),63.9,Model!K609)</f>
        <v>63.9</v>
      </c>
      <c r="T603" s="13">
        <f>IF(OR(Model!L609&gt;11,Model!L609&lt;0.02),6.4719718,Model!L609)</f>
        <v>6.4719718000000004</v>
      </c>
      <c r="U603" s="13">
        <f t="shared" si="9"/>
        <v>0.94885144831249479</v>
      </c>
      <c r="V603" t="b">
        <f>IF(Model!B609&gt;0,'Calulations '!J603-U603)</f>
        <v>0</v>
      </c>
    </row>
    <row r="604" spans="10:22" x14ac:dyDescent="0.3">
      <c r="J604" s="13">
        <f>IF(OR(Model!B610&gt;7,Model!B610&lt;0.5),3.433,Model!B610)</f>
        <v>3.4329999999999998</v>
      </c>
      <c r="K604" s="13">
        <f>IF(OR(Model!C610&gt;0.4,Model!C610&lt;0.05),0.2550503,Model!C610)</f>
        <v>0.25505030000000001</v>
      </c>
      <c r="L604" s="13">
        <f>IF(OR(Model!D610&gt;5,Model!D610&lt;0.05),2.2251955,Model!D610)</f>
        <v>2.2251954999999999</v>
      </c>
      <c r="M604" s="13">
        <f>IF(OR(Model!E610&gt;3800,Model!E610&lt;0.02),1979.0503,Model!E610)</f>
        <v>1979.0503000000001</v>
      </c>
      <c r="N604" s="13">
        <f>IF(OR(Model!F610&gt;100,Model!F610&lt;0.02),44.390782,Model!F610)</f>
        <v>44.390782000000002</v>
      </c>
      <c r="O604" s="13">
        <f>IF(OR(Model!G610&gt;6,Model!G610&lt;0.02),1.74888827,Model!G610)</f>
        <v>1.7488882699999999</v>
      </c>
      <c r="P604" s="13">
        <f>IF(OR(Model!H610&gt;0.6,Model!H610&lt;0.02),0.3561162,Model!H610)</f>
        <v>0.35611619999999999</v>
      </c>
      <c r="Q604" s="13">
        <f>IF(OR(Model!I610&gt;80,Model!I610&lt;0.02),39.55,Model!I610)</f>
        <v>39.549999999999997</v>
      </c>
      <c r="R604" s="13">
        <f>IF(OR(Model!J610&gt;80,Model!J610&lt;0.02),39.55,Model!J610)</f>
        <v>39.549999999999997</v>
      </c>
      <c r="S604" s="13">
        <f>IF(OR(Model!K610&gt;120,Model!K610&lt;0.02),63.9,Model!K610)</f>
        <v>63.9</v>
      </c>
      <c r="T604" s="13">
        <f>IF(OR(Model!L610&gt;11,Model!L610&lt;0.02),6.4719718,Model!L610)</f>
        <v>6.4719718000000004</v>
      </c>
      <c r="U604" s="13">
        <f t="shared" si="9"/>
        <v>0.94885144831249479</v>
      </c>
      <c r="V604" t="b">
        <f>IF(Model!B610&gt;0,'Calulations '!J604-U604)</f>
        <v>0</v>
      </c>
    </row>
    <row r="605" spans="10:22" x14ac:dyDescent="0.3">
      <c r="J605" s="13">
        <f>IF(OR(Model!B611&gt;7,Model!B611&lt;0.5),3.433,Model!B611)</f>
        <v>3.4329999999999998</v>
      </c>
      <c r="K605" s="13">
        <f>IF(OR(Model!C611&gt;0.4,Model!C611&lt;0.05),0.2550503,Model!C611)</f>
        <v>0.25505030000000001</v>
      </c>
      <c r="L605" s="13">
        <f>IF(OR(Model!D611&gt;5,Model!D611&lt;0.05),2.2251955,Model!D611)</f>
        <v>2.2251954999999999</v>
      </c>
      <c r="M605" s="13">
        <f>IF(OR(Model!E611&gt;3800,Model!E611&lt;0.02),1979.0503,Model!E611)</f>
        <v>1979.0503000000001</v>
      </c>
      <c r="N605" s="13">
        <f>IF(OR(Model!F611&gt;100,Model!F611&lt;0.02),44.390782,Model!F611)</f>
        <v>44.390782000000002</v>
      </c>
      <c r="O605" s="13">
        <f>IF(OR(Model!G611&gt;6,Model!G611&lt;0.02),1.74888827,Model!G611)</f>
        <v>1.7488882699999999</v>
      </c>
      <c r="P605" s="13">
        <f>IF(OR(Model!H611&gt;0.6,Model!H611&lt;0.02),0.3561162,Model!H611)</f>
        <v>0.35611619999999999</v>
      </c>
      <c r="Q605" s="13">
        <f>IF(OR(Model!I611&gt;80,Model!I611&lt;0.02),39.55,Model!I611)</f>
        <v>39.549999999999997</v>
      </c>
      <c r="R605" s="13">
        <f>IF(OR(Model!J611&gt;80,Model!J611&lt;0.02),39.55,Model!J611)</f>
        <v>39.549999999999997</v>
      </c>
      <c r="S605" s="13">
        <f>IF(OR(Model!K611&gt;120,Model!K611&lt;0.02),63.9,Model!K611)</f>
        <v>63.9</v>
      </c>
      <c r="T605" s="13">
        <f>IF(OR(Model!L611&gt;11,Model!L611&lt;0.02),6.4719718,Model!L611)</f>
        <v>6.4719718000000004</v>
      </c>
      <c r="U605" s="13">
        <f t="shared" si="9"/>
        <v>0.94885144831249479</v>
      </c>
      <c r="V605" t="b">
        <f>IF(Model!B611&gt;0,'Calulations '!J605-U605)</f>
        <v>0</v>
      </c>
    </row>
    <row r="606" spans="10:22" x14ac:dyDescent="0.3">
      <c r="J606" s="13">
        <f>IF(OR(Model!B612&gt;7,Model!B612&lt;0.5),3.433,Model!B612)</f>
        <v>3.4329999999999998</v>
      </c>
      <c r="K606" s="13">
        <f>IF(OR(Model!C612&gt;0.4,Model!C612&lt;0.05),0.2550503,Model!C612)</f>
        <v>0.25505030000000001</v>
      </c>
      <c r="L606" s="13">
        <f>IF(OR(Model!D612&gt;5,Model!D612&lt;0.05),2.2251955,Model!D612)</f>
        <v>2.2251954999999999</v>
      </c>
      <c r="M606" s="13">
        <f>IF(OR(Model!E612&gt;3800,Model!E612&lt;0.02),1979.0503,Model!E612)</f>
        <v>1979.0503000000001</v>
      </c>
      <c r="N606" s="13">
        <f>IF(OR(Model!F612&gt;100,Model!F612&lt;0.02),44.390782,Model!F612)</f>
        <v>44.390782000000002</v>
      </c>
      <c r="O606" s="13">
        <f>IF(OR(Model!G612&gt;6,Model!G612&lt;0.02),1.74888827,Model!G612)</f>
        <v>1.7488882699999999</v>
      </c>
      <c r="P606" s="13">
        <f>IF(OR(Model!H612&gt;0.6,Model!H612&lt;0.02),0.3561162,Model!H612)</f>
        <v>0.35611619999999999</v>
      </c>
      <c r="Q606" s="13">
        <f>IF(OR(Model!I612&gt;80,Model!I612&lt;0.02),39.55,Model!I612)</f>
        <v>39.549999999999997</v>
      </c>
      <c r="R606" s="13">
        <f>IF(OR(Model!J612&gt;80,Model!J612&lt;0.02),39.55,Model!J612)</f>
        <v>39.549999999999997</v>
      </c>
      <c r="S606" s="13">
        <f>IF(OR(Model!K612&gt;120,Model!K612&lt;0.02),63.9,Model!K612)</f>
        <v>63.9</v>
      </c>
      <c r="T606" s="13">
        <f>IF(OR(Model!L612&gt;11,Model!L612&lt;0.02),6.4719718,Model!L612)</f>
        <v>6.4719718000000004</v>
      </c>
      <c r="U606" s="13">
        <f t="shared" si="9"/>
        <v>0.94885144831249479</v>
      </c>
      <c r="V606" t="b">
        <f>IF(Model!B612&gt;0,'Calulations '!J606-U606)</f>
        <v>0</v>
      </c>
    </row>
    <row r="607" spans="10:22" x14ac:dyDescent="0.3">
      <c r="J607" s="13">
        <f>IF(OR(Model!B613&gt;7,Model!B613&lt;0.5),3.433,Model!B613)</f>
        <v>3.4329999999999998</v>
      </c>
      <c r="K607" s="13">
        <f>IF(OR(Model!C613&gt;0.4,Model!C613&lt;0.05),0.2550503,Model!C613)</f>
        <v>0.25505030000000001</v>
      </c>
      <c r="L607" s="13">
        <f>IF(OR(Model!D613&gt;5,Model!D613&lt;0.05),2.2251955,Model!D613)</f>
        <v>2.2251954999999999</v>
      </c>
      <c r="M607" s="13">
        <f>IF(OR(Model!E613&gt;3800,Model!E613&lt;0.02),1979.0503,Model!E613)</f>
        <v>1979.0503000000001</v>
      </c>
      <c r="N607" s="13">
        <f>IF(OR(Model!F613&gt;100,Model!F613&lt;0.02),44.390782,Model!F613)</f>
        <v>44.390782000000002</v>
      </c>
      <c r="O607" s="13">
        <f>IF(OR(Model!G613&gt;6,Model!G613&lt;0.02),1.74888827,Model!G613)</f>
        <v>1.7488882699999999</v>
      </c>
      <c r="P607" s="13">
        <f>IF(OR(Model!H613&gt;0.6,Model!H613&lt;0.02),0.3561162,Model!H613)</f>
        <v>0.35611619999999999</v>
      </c>
      <c r="Q607" s="13">
        <f>IF(OR(Model!I613&gt;80,Model!I613&lt;0.02),39.55,Model!I613)</f>
        <v>39.549999999999997</v>
      </c>
      <c r="R607" s="13">
        <f>IF(OR(Model!J613&gt;80,Model!J613&lt;0.02),39.55,Model!J613)</f>
        <v>39.549999999999997</v>
      </c>
      <c r="S607" s="13">
        <f>IF(OR(Model!K613&gt;120,Model!K613&lt;0.02),63.9,Model!K613)</f>
        <v>63.9</v>
      </c>
      <c r="T607" s="13">
        <f>IF(OR(Model!L613&gt;11,Model!L613&lt;0.02),6.4719718,Model!L613)</f>
        <v>6.4719718000000004</v>
      </c>
      <c r="U607" s="13">
        <f t="shared" si="9"/>
        <v>0.94885144831249479</v>
      </c>
      <c r="V607" t="b">
        <f>IF(Model!B613&gt;0,'Calulations '!J607-U607)</f>
        <v>0</v>
      </c>
    </row>
    <row r="608" spans="10:22" x14ac:dyDescent="0.3">
      <c r="J608" s="13">
        <f>IF(OR(Model!B614&gt;7,Model!B614&lt;0.5),3.433,Model!B614)</f>
        <v>3.4329999999999998</v>
      </c>
      <c r="K608" s="13">
        <f>IF(OR(Model!C614&gt;0.4,Model!C614&lt;0.05),0.2550503,Model!C614)</f>
        <v>0.25505030000000001</v>
      </c>
      <c r="L608" s="13">
        <f>IF(OR(Model!D614&gt;5,Model!D614&lt;0.05),2.2251955,Model!D614)</f>
        <v>2.2251954999999999</v>
      </c>
      <c r="M608" s="13">
        <f>IF(OR(Model!E614&gt;3800,Model!E614&lt;0.02),1979.0503,Model!E614)</f>
        <v>1979.0503000000001</v>
      </c>
      <c r="N608" s="13">
        <f>IF(OR(Model!F614&gt;100,Model!F614&lt;0.02),44.390782,Model!F614)</f>
        <v>44.390782000000002</v>
      </c>
      <c r="O608" s="13">
        <f>IF(OR(Model!G614&gt;6,Model!G614&lt;0.02),1.74888827,Model!G614)</f>
        <v>1.7488882699999999</v>
      </c>
      <c r="P608" s="13">
        <f>IF(OR(Model!H614&gt;0.6,Model!H614&lt;0.02),0.3561162,Model!H614)</f>
        <v>0.35611619999999999</v>
      </c>
      <c r="Q608" s="13">
        <f>IF(OR(Model!I614&gt;80,Model!I614&lt;0.02),39.55,Model!I614)</f>
        <v>39.549999999999997</v>
      </c>
      <c r="R608" s="13">
        <f>IF(OR(Model!J614&gt;80,Model!J614&lt;0.02),39.55,Model!J614)</f>
        <v>39.549999999999997</v>
      </c>
      <c r="S608" s="13">
        <f>IF(OR(Model!K614&gt;120,Model!K614&lt;0.02),63.9,Model!K614)</f>
        <v>63.9</v>
      </c>
      <c r="T608" s="13">
        <f>IF(OR(Model!L614&gt;11,Model!L614&lt;0.02),6.4719718,Model!L614)</f>
        <v>6.4719718000000004</v>
      </c>
      <c r="U608" s="13">
        <f t="shared" si="9"/>
        <v>0.94885144831249479</v>
      </c>
      <c r="V608" t="b">
        <f>IF(Model!B614&gt;0,'Calulations '!J608-U608)</f>
        <v>0</v>
      </c>
    </row>
    <row r="609" spans="10:22" x14ac:dyDescent="0.3">
      <c r="J609" s="13">
        <f>IF(OR(Model!B615&gt;7,Model!B615&lt;0.5),3.433,Model!B615)</f>
        <v>3.4329999999999998</v>
      </c>
      <c r="K609" s="13">
        <f>IF(OR(Model!C615&gt;0.4,Model!C615&lt;0.05),0.2550503,Model!C615)</f>
        <v>0.25505030000000001</v>
      </c>
      <c r="L609" s="13">
        <f>IF(OR(Model!D615&gt;5,Model!D615&lt;0.05),2.2251955,Model!D615)</f>
        <v>2.2251954999999999</v>
      </c>
      <c r="M609" s="13">
        <f>IF(OR(Model!E615&gt;3800,Model!E615&lt;0.02),1979.0503,Model!E615)</f>
        <v>1979.0503000000001</v>
      </c>
      <c r="N609" s="13">
        <f>IF(OR(Model!F615&gt;100,Model!F615&lt;0.02),44.390782,Model!F615)</f>
        <v>44.390782000000002</v>
      </c>
      <c r="O609" s="13">
        <f>IF(OR(Model!G615&gt;6,Model!G615&lt;0.02),1.74888827,Model!G615)</f>
        <v>1.7488882699999999</v>
      </c>
      <c r="P609" s="13">
        <f>IF(OR(Model!H615&gt;0.6,Model!H615&lt;0.02),0.3561162,Model!H615)</f>
        <v>0.35611619999999999</v>
      </c>
      <c r="Q609" s="13">
        <f>IF(OR(Model!I615&gt;80,Model!I615&lt;0.02),39.55,Model!I615)</f>
        <v>39.549999999999997</v>
      </c>
      <c r="R609" s="13">
        <f>IF(OR(Model!J615&gt;80,Model!J615&lt;0.02),39.55,Model!J615)</f>
        <v>39.549999999999997</v>
      </c>
      <c r="S609" s="13">
        <f>IF(OR(Model!K615&gt;120,Model!K615&lt;0.02),63.9,Model!K615)</f>
        <v>63.9</v>
      </c>
      <c r="T609" s="13">
        <f>IF(OR(Model!L615&gt;11,Model!L615&lt;0.02),6.4719718,Model!L615)</f>
        <v>6.4719718000000004</v>
      </c>
      <c r="U609" s="13">
        <f t="shared" si="9"/>
        <v>0.94885144831249479</v>
      </c>
      <c r="V609" t="b">
        <f>IF(Model!B615&gt;0,'Calulations '!J609-U609)</f>
        <v>0</v>
      </c>
    </row>
    <row r="610" spans="10:22" x14ac:dyDescent="0.3">
      <c r="J610" s="13">
        <f>IF(OR(Model!B616&gt;7,Model!B616&lt;0.5),3.433,Model!B616)</f>
        <v>3.4329999999999998</v>
      </c>
      <c r="K610" s="13">
        <f>IF(OR(Model!C616&gt;0.4,Model!C616&lt;0.05),0.2550503,Model!C616)</f>
        <v>0.25505030000000001</v>
      </c>
      <c r="L610" s="13">
        <f>IF(OR(Model!D616&gt;5,Model!D616&lt;0.05),2.2251955,Model!D616)</f>
        <v>2.2251954999999999</v>
      </c>
      <c r="M610" s="13">
        <f>IF(OR(Model!E616&gt;3800,Model!E616&lt;0.02),1979.0503,Model!E616)</f>
        <v>1979.0503000000001</v>
      </c>
      <c r="N610" s="13">
        <f>IF(OR(Model!F616&gt;100,Model!F616&lt;0.02),44.390782,Model!F616)</f>
        <v>44.390782000000002</v>
      </c>
      <c r="O610" s="13">
        <f>IF(OR(Model!G616&gt;6,Model!G616&lt;0.02),1.74888827,Model!G616)</f>
        <v>1.7488882699999999</v>
      </c>
      <c r="P610" s="13">
        <f>IF(OR(Model!H616&gt;0.6,Model!H616&lt;0.02),0.3561162,Model!H616)</f>
        <v>0.35611619999999999</v>
      </c>
      <c r="Q610" s="13">
        <f>IF(OR(Model!I616&gt;80,Model!I616&lt;0.02),39.55,Model!I616)</f>
        <v>39.549999999999997</v>
      </c>
      <c r="R610" s="13">
        <f>IF(OR(Model!J616&gt;80,Model!J616&lt;0.02),39.55,Model!J616)</f>
        <v>39.549999999999997</v>
      </c>
      <c r="S610" s="13">
        <f>IF(OR(Model!K616&gt;120,Model!K616&lt;0.02),63.9,Model!K616)</f>
        <v>63.9</v>
      </c>
      <c r="T610" s="13">
        <f>IF(OR(Model!L616&gt;11,Model!L616&lt;0.02),6.4719718,Model!L616)</f>
        <v>6.4719718000000004</v>
      </c>
      <c r="U610" s="13">
        <f t="shared" si="9"/>
        <v>0.94885144831249479</v>
      </c>
      <c r="V610" t="b">
        <f>IF(Model!B616&gt;0,'Calulations '!J610-U610)</f>
        <v>0</v>
      </c>
    </row>
    <row r="611" spans="10:22" x14ac:dyDescent="0.3">
      <c r="J611" s="13">
        <f>IF(OR(Model!B617&gt;7,Model!B617&lt;0.5),3.433,Model!B617)</f>
        <v>3.4329999999999998</v>
      </c>
      <c r="K611" s="13">
        <f>IF(OR(Model!C617&gt;0.4,Model!C617&lt;0.05),0.2550503,Model!C617)</f>
        <v>0.25505030000000001</v>
      </c>
      <c r="L611" s="13">
        <f>IF(OR(Model!D617&gt;5,Model!D617&lt;0.05),2.2251955,Model!D617)</f>
        <v>2.2251954999999999</v>
      </c>
      <c r="M611" s="13">
        <f>IF(OR(Model!E617&gt;3800,Model!E617&lt;0.02),1979.0503,Model!E617)</f>
        <v>1979.0503000000001</v>
      </c>
      <c r="N611" s="13">
        <f>IF(OR(Model!F617&gt;100,Model!F617&lt;0.02),44.390782,Model!F617)</f>
        <v>44.390782000000002</v>
      </c>
      <c r="O611" s="13">
        <f>IF(OR(Model!G617&gt;6,Model!G617&lt;0.02),1.74888827,Model!G617)</f>
        <v>1.7488882699999999</v>
      </c>
      <c r="P611" s="13">
        <f>IF(OR(Model!H617&gt;0.6,Model!H617&lt;0.02),0.3561162,Model!H617)</f>
        <v>0.35611619999999999</v>
      </c>
      <c r="Q611" s="13">
        <f>IF(OR(Model!I617&gt;80,Model!I617&lt;0.02),39.55,Model!I617)</f>
        <v>39.549999999999997</v>
      </c>
      <c r="R611" s="13">
        <f>IF(OR(Model!J617&gt;80,Model!J617&lt;0.02),39.55,Model!J617)</f>
        <v>39.549999999999997</v>
      </c>
      <c r="S611" s="13">
        <f>IF(OR(Model!K617&gt;120,Model!K617&lt;0.02),63.9,Model!K617)</f>
        <v>63.9</v>
      </c>
      <c r="T611" s="13">
        <f>IF(OR(Model!L617&gt;11,Model!L617&lt;0.02),6.4719718,Model!L617)</f>
        <v>6.4719718000000004</v>
      </c>
      <c r="U611" s="13">
        <f t="shared" si="9"/>
        <v>0.94885144831249479</v>
      </c>
      <c r="V611" t="b">
        <f>IF(Model!B617&gt;0,'Calulations '!J611-U611)</f>
        <v>0</v>
      </c>
    </row>
    <row r="612" spans="10:22" x14ac:dyDescent="0.3">
      <c r="J612" s="13">
        <f>IF(OR(Model!B618&gt;7,Model!B618&lt;0.5),3.433,Model!B618)</f>
        <v>3.4329999999999998</v>
      </c>
      <c r="K612" s="13">
        <f>IF(OR(Model!C618&gt;0.4,Model!C618&lt;0.05),0.2550503,Model!C618)</f>
        <v>0.25505030000000001</v>
      </c>
      <c r="L612" s="13">
        <f>IF(OR(Model!D618&gt;5,Model!D618&lt;0.05),2.2251955,Model!D618)</f>
        <v>2.2251954999999999</v>
      </c>
      <c r="M612" s="13">
        <f>IF(OR(Model!E618&gt;3800,Model!E618&lt;0.02),1979.0503,Model!E618)</f>
        <v>1979.0503000000001</v>
      </c>
      <c r="N612" s="13">
        <f>IF(OR(Model!F618&gt;100,Model!F618&lt;0.02),44.390782,Model!F618)</f>
        <v>44.390782000000002</v>
      </c>
      <c r="O612" s="13">
        <f>IF(OR(Model!G618&gt;6,Model!G618&lt;0.02),1.74888827,Model!G618)</f>
        <v>1.7488882699999999</v>
      </c>
      <c r="P612" s="13">
        <f>IF(OR(Model!H618&gt;0.6,Model!H618&lt;0.02),0.3561162,Model!H618)</f>
        <v>0.35611619999999999</v>
      </c>
      <c r="Q612" s="13">
        <f>IF(OR(Model!I618&gt;80,Model!I618&lt;0.02),39.55,Model!I618)</f>
        <v>39.549999999999997</v>
      </c>
      <c r="R612" s="13">
        <f>IF(OR(Model!J618&gt;80,Model!J618&lt;0.02),39.55,Model!J618)</f>
        <v>39.549999999999997</v>
      </c>
      <c r="S612" s="13">
        <f>IF(OR(Model!K618&gt;120,Model!K618&lt;0.02),63.9,Model!K618)</f>
        <v>63.9</v>
      </c>
      <c r="T612" s="13">
        <f>IF(OR(Model!L618&gt;11,Model!L618&lt;0.02),6.4719718,Model!L618)</f>
        <v>6.4719718000000004</v>
      </c>
      <c r="U612" s="13">
        <f t="shared" si="9"/>
        <v>0.94885144831249479</v>
      </c>
      <c r="V612" t="b">
        <f>IF(Model!B618&gt;0,'Calulations '!J612-U612)</f>
        <v>0</v>
      </c>
    </row>
    <row r="613" spans="10:22" x14ac:dyDescent="0.3">
      <c r="J613" s="13">
        <f>IF(OR(Model!B619&gt;7,Model!B619&lt;0.5),3.433,Model!B619)</f>
        <v>3.4329999999999998</v>
      </c>
      <c r="K613" s="13">
        <f>IF(OR(Model!C619&gt;0.4,Model!C619&lt;0.05),0.2550503,Model!C619)</f>
        <v>0.25505030000000001</v>
      </c>
      <c r="L613" s="13">
        <f>IF(OR(Model!D619&gt;5,Model!D619&lt;0.05),2.2251955,Model!D619)</f>
        <v>2.2251954999999999</v>
      </c>
      <c r="M613" s="13">
        <f>IF(OR(Model!E619&gt;3800,Model!E619&lt;0.02),1979.0503,Model!E619)</f>
        <v>1979.0503000000001</v>
      </c>
      <c r="N613" s="13">
        <f>IF(OR(Model!F619&gt;100,Model!F619&lt;0.02),44.390782,Model!F619)</f>
        <v>44.390782000000002</v>
      </c>
      <c r="O613" s="13">
        <f>IF(OR(Model!G619&gt;6,Model!G619&lt;0.02),1.74888827,Model!G619)</f>
        <v>1.7488882699999999</v>
      </c>
      <c r="P613" s="13">
        <f>IF(OR(Model!H619&gt;0.6,Model!H619&lt;0.02),0.3561162,Model!H619)</f>
        <v>0.35611619999999999</v>
      </c>
      <c r="Q613" s="13">
        <f>IF(OR(Model!I619&gt;80,Model!I619&lt;0.02),39.55,Model!I619)</f>
        <v>39.549999999999997</v>
      </c>
      <c r="R613" s="13">
        <f>IF(OR(Model!J619&gt;80,Model!J619&lt;0.02),39.55,Model!J619)</f>
        <v>39.549999999999997</v>
      </c>
      <c r="S613" s="13">
        <f>IF(OR(Model!K619&gt;120,Model!K619&lt;0.02),63.9,Model!K619)</f>
        <v>63.9</v>
      </c>
      <c r="T613" s="13">
        <f>IF(OR(Model!L619&gt;11,Model!L619&lt;0.02),6.4719718,Model!L619)</f>
        <v>6.4719718000000004</v>
      </c>
      <c r="U613" s="13">
        <f t="shared" si="9"/>
        <v>0.94885144831249479</v>
      </c>
      <c r="V613" t="b">
        <f>IF(Model!B619&gt;0,'Calulations '!J613-U613)</f>
        <v>0</v>
      </c>
    </row>
    <row r="614" spans="10:22" x14ac:dyDescent="0.3">
      <c r="J614" s="13">
        <f>IF(OR(Model!B620&gt;7,Model!B620&lt;0.5),3.433,Model!B620)</f>
        <v>3.4329999999999998</v>
      </c>
      <c r="K614" s="13">
        <f>IF(OR(Model!C620&gt;0.4,Model!C620&lt;0.05),0.2550503,Model!C620)</f>
        <v>0.25505030000000001</v>
      </c>
      <c r="L614" s="13">
        <f>IF(OR(Model!D620&gt;5,Model!D620&lt;0.05),2.2251955,Model!D620)</f>
        <v>2.2251954999999999</v>
      </c>
      <c r="M614" s="13">
        <f>IF(OR(Model!E620&gt;3800,Model!E620&lt;0.02),1979.0503,Model!E620)</f>
        <v>1979.0503000000001</v>
      </c>
      <c r="N614" s="13">
        <f>IF(OR(Model!F620&gt;100,Model!F620&lt;0.02),44.390782,Model!F620)</f>
        <v>44.390782000000002</v>
      </c>
      <c r="O614" s="13">
        <f>IF(OR(Model!G620&gt;6,Model!G620&lt;0.02),1.74888827,Model!G620)</f>
        <v>1.7488882699999999</v>
      </c>
      <c r="P614" s="13">
        <f>IF(OR(Model!H620&gt;0.6,Model!H620&lt;0.02),0.3561162,Model!H620)</f>
        <v>0.35611619999999999</v>
      </c>
      <c r="Q614" s="13">
        <f>IF(OR(Model!I620&gt;80,Model!I620&lt;0.02),39.55,Model!I620)</f>
        <v>39.549999999999997</v>
      </c>
      <c r="R614" s="13">
        <f>IF(OR(Model!J620&gt;80,Model!J620&lt;0.02),39.55,Model!J620)</f>
        <v>39.549999999999997</v>
      </c>
      <c r="S614" s="13">
        <f>IF(OR(Model!K620&gt;120,Model!K620&lt;0.02),63.9,Model!K620)</f>
        <v>63.9</v>
      </c>
      <c r="T614" s="13">
        <f>IF(OR(Model!L620&gt;11,Model!L620&lt;0.02),6.4719718,Model!L620)</f>
        <v>6.4719718000000004</v>
      </c>
      <c r="U614" s="13">
        <f t="shared" si="9"/>
        <v>0.94885144831249479</v>
      </c>
      <c r="V614" t="b">
        <f>IF(Model!B620&gt;0,'Calulations '!J614-U614)</f>
        <v>0</v>
      </c>
    </row>
    <row r="615" spans="10:22" x14ac:dyDescent="0.3">
      <c r="J615" s="13">
        <f>IF(OR(Model!B621&gt;7,Model!B621&lt;0.5),3.433,Model!B621)</f>
        <v>3.4329999999999998</v>
      </c>
      <c r="K615" s="13">
        <f>IF(OR(Model!C621&gt;0.4,Model!C621&lt;0.05),0.2550503,Model!C621)</f>
        <v>0.25505030000000001</v>
      </c>
      <c r="L615" s="13">
        <f>IF(OR(Model!D621&gt;5,Model!D621&lt;0.05),2.2251955,Model!D621)</f>
        <v>2.2251954999999999</v>
      </c>
      <c r="M615" s="13">
        <f>IF(OR(Model!E621&gt;3800,Model!E621&lt;0.02),1979.0503,Model!E621)</f>
        <v>1979.0503000000001</v>
      </c>
      <c r="N615" s="13">
        <f>IF(OR(Model!F621&gt;100,Model!F621&lt;0.02),44.390782,Model!F621)</f>
        <v>44.390782000000002</v>
      </c>
      <c r="O615" s="13">
        <f>IF(OR(Model!G621&gt;6,Model!G621&lt;0.02),1.74888827,Model!G621)</f>
        <v>1.7488882699999999</v>
      </c>
      <c r="P615" s="13">
        <f>IF(OR(Model!H621&gt;0.6,Model!H621&lt;0.02),0.3561162,Model!H621)</f>
        <v>0.35611619999999999</v>
      </c>
      <c r="Q615" s="13">
        <f>IF(OR(Model!I621&gt;80,Model!I621&lt;0.02),39.55,Model!I621)</f>
        <v>39.549999999999997</v>
      </c>
      <c r="R615" s="13">
        <f>IF(OR(Model!J621&gt;80,Model!J621&lt;0.02),39.55,Model!J621)</f>
        <v>39.549999999999997</v>
      </c>
      <c r="S615" s="13">
        <f>IF(OR(Model!K621&gt;120,Model!K621&lt;0.02),63.9,Model!K621)</f>
        <v>63.9</v>
      </c>
      <c r="T615" s="13">
        <f>IF(OR(Model!L621&gt;11,Model!L621&lt;0.02),6.4719718,Model!L621)</f>
        <v>6.4719718000000004</v>
      </c>
      <c r="U615" s="13">
        <f t="shared" si="9"/>
        <v>0.94885144831249479</v>
      </c>
      <c r="V615" t="b">
        <f>IF(Model!B621&gt;0,'Calulations '!J615-U615)</f>
        <v>0</v>
      </c>
    </row>
    <row r="616" spans="10:22" x14ac:dyDescent="0.3">
      <c r="J616" s="13">
        <f>IF(OR(Model!B622&gt;7,Model!B622&lt;0.5),3.433,Model!B622)</f>
        <v>3.4329999999999998</v>
      </c>
      <c r="K616" s="13">
        <f>IF(OR(Model!C622&gt;0.4,Model!C622&lt;0.05),0.2550503,Model!C622)</f>
        <v>0.25505030000000001</v>
      </c>
      <c r="L616" s="13">
        <f>IF(OR(Model!D622&gt;5,Model!D622&lt;0.05),2.2251955,Model!D622)</f>
        <v>2.2251954999999999</v>
      </c>
      <c r="M616" s="13">
        <f>IF(OR(Model!E622&gt;3800,Model!E622&lt;0.02),1979.0503,Model!E622)</f>
        <v>1979.0503000000001</v>
      </c>
      <c r="N616" s="13">
        <f>IF(OR(Model!F622&gt;100,Model!F622&lt;0.02),44.390782,Model!F622)</f>
        <v>44.390782000000002</v>
      </c>
      <c r="O616" s="13">
        <f>IF(OR(Model!G622&gt;6,Model!G622&lt;0.02),1.74888827,Model!G622)</f>
        <v>1.7488882699999999</v>
      </c>
      <c r="P616" s="13">
        <f>IF(OR(Model!H622&gt;0.6,Model!H622&lt;0.02),0.3561162,Model!H622)</f>
        <v>0.35611619999999999</v>
      </c>
      <c r="Q616" s="13">
        <f>IF(OR(Model!I622&gt;80,Model!I622&lt;0.02),39.55,Model!I622)</f>
        <v>39.549999999999997</v>
      </c>
      <c r="R616" s="13">
        <f>IF(OR(Model!J622&gt;80,Model!J622&lt;0.02),39.55,Model!J622)</f>
        <v>39.549999999999997</v>
      </c>
      <c r="S616" s="13">
        <f>IF(OR(Model!K622&gt;120,Model!K622&lt;0.02),63.9,Model!K622)</f>
        <v>63.9</v>
      </c>
      <c r="T616" s="13">
        <f>IF(OR(Model!L622&gt;11,Model!L622&lt;0.02),6.4719718,Model!L622)</f>
        <v>6.4719718000000004</v>
      </c>
      <c r="U616" s="13">
        <f t="shared" si="9"/>
        <v>0.94885144831249479</v>
      </c>
      <c r="V616" t="b">
        <f>IF(Model!B622&gt;0,'Calulations '!J616-U616)</f>
        <v>0</v>
      </c>
    </row>
    <row r="617" spans="10:22" x14ac:dyDescent="0.3">
      <c r="J617" s="13">
        <f>IF(OR(Model!B623&gt;7,Model!B623&lt;0.5),3.433,Model!B623)</f>
        <v>3.4329999999999998</v>
      </c>
      <c r="K617" s="13">
        <f>IF(OR(Model!C623&gt;0.4,Model!C623&lt;0.05),0.2550503,Model!C623)</f>
        <v>0.25505030000000001</v>
      </c>
      <c r="L617" s="13">
        <f>IF(OR(Model!D623&gt;5,Model!D623&lt;0.05),2.2251955,Model!D623)</f>
        <v>2.2251954999999999</v>
      </c>
      <c r="M617" s="13">
        <f>IF(OR(Model!E623&gt;3800,Model!E623&lt;0.02),1979.0503,Model!E623)</f>
        <v>1979.0503000000001</v>
      </c>
      <c r="N617" s="13">
        <f>IF(OR(Model!F623&gt;100,Model!F623&lt;0.02),44.390782,Model!F623)</f>
        <v>44.390782000000002</v>
      </c>
      <c r="O617" s="13">
        <f>IF(OR(Model!G623&gt;6,Model!G623&lt;0.02),1.74888827,Model!G623)</f>
        <v>1.7488882699999999</v>
      </c>
      <c r="P617" s="13">
        <f>IF(OR(Model!H623&gt;0.6,Model!H623&lt;0.02),0.3561162,Model!H623)</f>
        <v>0.35611619999999999</v>
      </c>
      <c r="Q617" s="13">
        <f>IF(OR(Model!I623&gt;80,Model!I623&lt;0.02),39.55,Model!I623)</f>
        <v>39.549999999999997</v>
      </c>
      <c r="R617" s="13">
        <f>IF(OR(Model!J623&gt;80,Model!J623&lt;0.02),39.55,Model!J623)</f>
        <v>39.549999999999997</v>
      </c>
      <c r="S617" s="13">
        <f>IF(OR(Model!K623&gt;120,Model!K623&lt;0.02),63.9,Model!K623)</f>
        <v>63.9</v>
      </c>
      <c r="T617" s="13">
        <f>IF(OR(Model!L623&gt;11,Model!L623&lt;0.02),6.4719718,Model!L623)</f>
        <v>6.4719718000000004</v>
      </c>
      <c r="U617" s="13">
        <f t="shared" si="9"/>
        <v>0.94885144831249479</v>
      </c>
      <c r="V617" t="b">
        <f>IF(Model!B623&gt;0,'Calulations '!J617-U617)</f>
        <v>0</v>
      </c>
    </row>
    <row r="618" spans="10:22" x14ac:dyDescent="0.3">
      <c r="J618" s="13">
        <f>IF(OR(Model!B624&gt;7,Model!B624&lt;0.5),3.433,Model!B624)</f>
        <v>3.4329999999999998</v>
      </c>
      <c r="K618" s="13">
        <f>IF(OR(Model!C624&gt;0.4,Model!C624&lt;0.05),0.2550503,Model!C624)</f>
        <v>0.25505030000000001</v>
      </c>
      <c r="L618" s="13">
        <f>IF(OR(Model!D624&gt;5,Model!D624&lt;0.05),2.2251955,Model!D624)</f>
        <v>2.2251954999999999</v>
      </c>
      <c r="M618" s="13">
        <f>IF(OR(Model!E624&gt;3800,Model!E624&lt;0.02),1979.0503,Model!E624)</f>
        <v>1979.0503000000001</v>
      </c>
      <c r="N618" s="13">
        <f>IF(OR(Model!F624&gt;100,Model!F624&lt;0.02),44.390782,Model!F624)</f>
        <v>44.390782000000002</v>
      </c>
      <c r="O618" s="13">
        <f>IF(OR(Model!G624&gt;6,Model!G624&lt;0.02),1.74888827,Model!G624)</f>
        <v>1.7488882699999999</v>
      </c>
      <c r="P618" s="13">
        <f>IF(OR(Model!H624&gt;0.6,Model!H624&lt;0.02),0.3561162,Model!H624)</f>
        <v>0.35611619999999999</v>
      </c>
      <c r="Q618" s="13">
        <f>IF(OR(Model!I624&gt;80,Model!I624&lt;0.02),39.55,Model!I624)</f>
        <v>39.549999999999997</v>
      </c>
      <c r="R618" s="13">
        <f>IF(OR(Model!J624&gt;80,Model!J624&lt;0.02),39.55,Model!J624)</f>
        <v>39.549999999999997</v>
      </c>
      <c r="S618" s="13">
        <f>IF(OR(Model!K624&gt;120,Model!K624&lt;0.02),63.9,Model!K624)</f>
        <v>63.9</v>
      </c>
      <c r="T618" s="13">
        <f>IF(OR(Model!L624&gt;11,Model!L624&lt;0.02),6.4719718,Model!L624)</f>
        <v>6.4719718000000004</v>
      </c>
      <c r="U618" s="13">
        <f t="shared" si="9"/>
        <v>0.94885144831249479</v>
      </c>
      <c r="V618" t="b">
        <f>IF(Model!B624&gt;0,'Calulations '!J618-U618)</f>
        <v>0</v>
      </c>
    </row>
    <row r="619" spans="10:22" x14ac:dyDescent="0.3">
      <c r="J619" s="13">
        <f>IF(OR(Model!B625&gt;7,Model!B625&lt;0.5),3.433,Model!B625)</f>
        <v>3.4329999999999998</v>
      </c>
      <c r="K619" s="13">
        <f>IF(OR(Model!C625&gt;0.4,Model!C625&lt;0.05),0.2550503,Model!C625)</f>
        <v>0.25505030000000001</v>
      </c>
      <c r="L619" s="13">
        <f>IF(OR(Model!D625&gt;5,Model!D625&lt;0.05),2.2251955,Model!D625)</f>
        <v>2.2251954999999999</v>
      </c>
      <c r="M619" s="13">
        <f>IF(OR(Model!E625&gt;3800,Model!E625&lt;0.02),1979.0503,Model!E625)</f>
        <v>1979.0503000000001</v>
      </c>
      <c r="N619" s="13">
        <f>IF(OR(Model!F625&gt;100,Model!F625&lt;0.02),44.390782,Model!F625)</f>
        <v>44.390782000000002</v>
      </c>
      <c r="O619" s="13">
        <f>IF(OR(Model!G625&gt;6,Model!G625&lt;0.02),1.74888827,Model!G625)</f>
        <v>1.7488882699999999</v>
      </c>
      <c r="P619" s="13">
        <f>IF(OR(Model!H625&gt;0.6,Model!H625&lt;0.02),0.3561162,Model!H625)</f>
        <v>0.35611619999999999</v>
      </c>
      <c r="Q619" s="13">
        <f>IF(OR(Model!I625&gt;80,Model!I625&lt;0.02),39.55,Model!I625)</f>
        <v>39.549999999999997</v>
      </c>
      <c r="R619" s="13">
        <f>IF(OR(Model!J625&gt;80,Model!J625&lt;0.02),39.55,Model!J625)</f>
        <v>39.549999999999997</v>
      </c>
      <c r="S619" s="13">
        <f>IF(OR(Model!K625&gt;120,Model!K625&lt;0.02),63.9,Model!K625)</f>
        <v>63.9</v>
      </c>
      <c r="T619" s="13">
        <f>IF(OR(Model!L625&gt;11,Model!L625&lt;0.02),6.4719718,Model!L625)</f>
        <v>6.4719718000000004</v>
      </c>
      <c r="U619" s="13">
        <f t="shared" si="9"/>
        <v>0.94885144831249479</v>
      </c>
      <c r="V619" t="b">
        <f>IF(Model!B625&gt;0,'Calulations '!J619-U619)</f>
        <v>0</v>
      </c>
    </row>
    <row r="620" spans="10:22" x14ac:dyDescent="0.3">
      <c r="J620" s="13">
        <f>IF(OR(Model!B626&gt;7,Model!B626&lt;0.5),3.433,Model!B626)</f>
        <v>3.4329999999999998</v>
      </c>
      <c r="K620" s="13">
        <f>IF(OR(Model!C626&gt;0.4,Model!C626&lt;0.05),0.2550503,Model!C626)</f>
        <v>0.25505030000000001</v>
      </c>
      <c r="L620" s="13">
        <f>IF(OR(Model!D626&gt;5,Model!D626&lt;0.05),2.2251955,Model!D626)</f>
        <v>2.2251954999999999</v>
      </c>
      <c r="M620" s="13">
        <f>IF(OR(Model!E626&gt;3800,Model!E626&lt;0.02),1979.0503,Model!E626)</f>
        <v>1979.0503000000001</v>
      </c>
      <c r="N620" s="13">
        <f>IF(OR(Model!F626&gt;100,Model!F626&lt;0.02),44.390782,Model!F626)</f>
        <v>44.390782000000002</v>
      </c>
      <c r="O620" s="13">
        <f>IF(OR(Model!G626&gt;6,Model!G626&lt;0.02),1.74888827,Model!G626)</f>
        <v>1.7488882699999999</v>
      </c>
      <c r="P620" s="13">
        <f>IF(OR(Model!H626&gt;0.6,Model!H626&lt;0.02),0.3561162,Model!H626)</f>
        <v>0.35611619999999999</v>
      </c>
      <c r="Q620" s="13">
        <f>IF(OR(Model!I626&gt;80,Model!I626&lt;0.02),39.55,Model!I626)</f>
        <v>39.549999999999997</v>
      </c>
      <c r="R620" s="13">
        <f>IF(OR(Model!J626&gt;80,Model!J626&lt;0.02),39.55,Model!J626)</f>
        <v>39.549999999999997</v>
      </c>
      <c r="S620" s="13">
        <f>IF(OR(Model!K626&gt;120,Model!K626&lt;0.02),63.9,Model!K626)</f>
        <v>63.9</v>
      </c>
      <c r="T620" s="13">
        <f>IF(OR(Model!L626&gt;11,Model!L626&lt;0.02),6.4719718,Model!L626)</f>
        <v>6.4719718000000004</v>
      </c>
      <c r="U620" s="13">
        <f t="shared" si="9"/>
        <v>0.94885144831249479</v>
      </c>
      <c r="V620" t="b">
        <f>IF(Model!B626&gt;0,'Calulations '!J620-U620)</f>
        <v>0</v>
      </c>
    </row>
    <row r="621" spans="10:22" x14ac:dyDescent="0.3">
      <c r="J621" s="13">
        <f>IF(OR(Model!B627&gt;7,Model!B627&lt;0.5),3.433,Model!B627)</f>
        <v>3.4329999999999998</v>
      </c>
      <c r="K621" s="13">
        <f>IF(OR(Model!C627&gt;0.4,Model!C627&lt;0.05),0.2550503,Model!C627)</f>
        <v>0.25505030000000001</v>
      </c>
      <c r="L621" s="13">
        <f>IF(OR(Model!D627&gt;5,Model!D627&lt;0.05),2.2251955,Model!D627)</f>
        <v>2.2251954999999999</v>
      </c>
      <c r="M621" s="13">
        <f>IF(OR(Model!E627&gt;3800,Model!E627&lt;0.02),1979.0503,Model!E627)</f>
        <v>1979.0503000000001</v>
      </c>
      <c r="N621" s="13">
        <f>IF(OR(Model!F627&gt;100,Model!F627&lt;0.02),44.390782,Model!F627)</f>
        <v>44.390782000000002</v>
      </c>
      <c r="O621" s="13">
        <f>IF(OR(Model!G627&gt;6,Model!G627&lt;0.02),1.74888827,Model!G627)</f>
        <v>1.7488882699999999</v>
      </c>
      <c r="P621" s="13">
        <f>IF(OR(Model!H627&gt;0.6,Model!H627&lt;0.02),0.3561162,Model!H627)</f>
        <v>0.35611619999999999</v>
      </c>
      <c r="Q621" s="13">
        <f>IF(OR(Model!I627&gt;80,Model!I627&lt;0.02),39.55,Model!I627)</f>
        <v>39.549999999999997</v>
      </c>
      <c r="R621" s="13">
        <f>IF(OR(Model!J627&gt;80,Model!J627&lt;0.02),39.55,Model!J627)</f>
        <v>39.549999999999997</v>
      </c>
      <c r="S621" s="13">
        <f>IF(OR(Model!K627&gt;120,Model!K627&lt;0.02),63.9,Model!K627)</f>
        <v>63.9</v>
      </c>
      <c r="T621" s="13">
        <f>IF(OR(Model!L627&gt;11,Model!L627&lt;0.02),6.4719718,Model!L627)</f>
        <v>6.4719718000000004</v>
      </c>
      <c r="U621" s="13">
        <f t="shared" si="9"/>
        <v>0.94885144831249479</v>
      </c>
      <c r="V621" t="b">
        <f>IF(Model!B627&gt;0,'Calulations '!J621-U621)</f>
        <v>0</v>
      </c>
    </row>
    <row r="622" spans="10:22" x14ac:dyDescent="0.3">
      <c r="J622" s="13">
        <f>IF(OR(Model!B628&gt;7,Model!B628&lt;0.5),3.433,Model!B628)</f>
        <v>3.4329999999999998</v>
      </c>
      <c r="K622" s="13">
        <f>IF(OR(Model!C628&gt;0.4,Model!C628&lt;0.05),0.2550503,Model!C628)</f>
        <v>0.25505030000000001</v>
      </c>
      <c r="L622" s="13">
        <f>IF(OR(Model!D628&gt;5,Model!D628&lt;0.05),2.2251955,Model!D628)</f>
        <v>2.2251954999999999</v>
      </c>
      <c r="M622" s="13">
        <f>IF(OR(Model!E628&gt;3800,Model!E628&lt;0.02),1979.0503,Model!E628)</f>
        <v>1979.0503000000001</v>
      </c>
      <c r="N622" s="13">
        <f>IF(OR(Model!F628&gt;100,Model!F628&lt;0.02),44.390782,Model!F628)</f>
        <v>44.390782000000002</v>
      </c>
      <c r="O622" s="13">
        <f>IF(OR(Model!G628&gt;6,Model!G628&lt;0.02),1.74888827,Model!G628)</f>
        <v>1.7488882699999999</v>
      </c>
      <c r="P622" s="13">
        <f>IF(OR(Model!H628&gt;0.6,Model!H628&lt;0.02),0.3561162,Model!H628)</f>
        <v>0.35611619999999999</v>
      </c>
      <c r="Q622" s="13">
        <f>IF(OR(Model!I628&gt;80,Model!I628&lt;0.02),39.55,Model!I628)</f>
        <v>39.549999999999997</v>
      </c>
      <c r="R622" s="13">
        <f>IF(OR(Model!J628&gt;80,Model!J628&lt;0.02),39.55,Model!J628)</f>
        <v>39.549999999999997</v>
      </c>
      <c r="S622" s="13">
        <f>IF(OR(Model!K628&gt;120,Model!K628&lt;0.02),63.9,Model!K628)</f>
        <v>63.9</v>
      </c>
      <c r="T622" s="13">
        <f>IF(OR(Model!L628&gt;11,Model!L628&lt;0.02),6.4719718,Model!L628)</f>
        <v>6.4719718000000004</v>
      </c>
      <c r="U622" s="13">
        <f t="shared" si="9"/>
        <v>0.94885144831249479</v>
      </c>
      <c r="V622" t="b">
        <f>IF(Model!B628&gt;0,'Calulations '!J622-U622)</f>
        <v>0</v>
      </c>
    </row>
    <row r="623" spans="10:22" x14ac:dyDescent="0.3">
      <c r="J623" s="13">
        <f>IF(OR(Model!B629&gt;7,Model!B629&lt;0.5),3.433,Model!B629)</f>
        <v>3.4329999999999998</v>
      </c>
      <c r="K623" s="13">
        <f>IF(OR(Model!C629&gt;0.4,Model!C629&lt;0.05),0.2550503,Model!C629)</f>
        <v>0.25505030000000001</v>
      </c>
      <c r="L623" s="13">
        <f>IF(OR(Model!D629&gt;5,Model!D629&lt;0.05),2.2251955,Model!D629)</f>
        <v>2.2251954999999999</v>
      </c>
      <c r="M623" s="13">
        <f>IF(OR(Model!E629&gt;3800,Model!E629&lt;0.02),1979.0503,Model!E629)</f>
        <v>1979.0503000000001</v>
      </c>
      <c r="N623" s="13">
        <f>IF(OR(Model!F629&gt;100,Model!F629&lt;0.02),44.390782,Model!F629)</f>
        <v>44.390782000000002</v>
      </c>
      <c r="O623" s="13">
        <f>IF(OR(Model!G629&gt;6,Model!G629&lt;0.02),1.74888827,Model!G629)</f>
        <v>1.7488882699999999</v>
      </c>
      <c r="P623" s="13">
        <f>IF(OR(Model!H629&gt;0.6,Model!H629&lt;0.02),0.3561162,Model!H629)</f>
        <v>0.35611619999999999</v>
      </c>
      <c r="Q623" s="13">
        <f>IF(OR(Model!I629&gt;80,Model!I629&lt;0.02),39.55,Model!I629)</f>
        <v>39.549999999999997</v>
      </c>
      <c r="R623" s="13">
        <f>IF(OR(Model!J629&gt;80,Model!J629&lt;0.02),39.55,Model!J629)</f>
        <v>39.549999999999997</v>
      </c>
      <c r="S623" s="13">
        <f>IF(OR(Model!K629&gt;120,Model!K629&lt;0.02),63.9,Model!K629)</f>
        <v>63.9</v>
      </c>
      <c r="T623" s="13">
        <f>IF(OR(Model!L629&gt;11,Model!L629&lt;0.02),6.4719718,Model!L629)</f>
        <v>6.4719718000000004</v>
      </c>
      <c r="U623" s="13">
        <f t="shared" si="9"/>
        <v>0.94885144831249479</v>
      </c>
      <c r="V623" t="b">
        <f>IF(Model!B629&gt;0,'Calulations '!J623-U623)</f>
        <v>0</v>
      </c>
    </row>
    <row r="624" spans="10:22" x14ac:dyDescent="0.3">
      <c r="J624" s="13">
        <f>IF(OR(Model!B630&gt;7,Model!B630&lt;0.5),3.433,Model!B630)</f>
        <v>3.4329999999999998</v>
      </c>
      <c r="K624" s="13">
        <f>IF(OR(Model!C630&gt;0.4,Model!C630&lt;0.05),0.2550503,Model!C630)</f>
        <v>0.25505030000000001</v>
      </c>
      <c r="L624" s="13">
        <f>IF(OR(Model!D630&gt;5,Model!D630&lt;0.05),2.2251955,Model!D630)</f>
        <v>2.2251954999999999</v>
      </c>
      <c r="M624" s="13">
        <f>IF(OR(Model!E630&gt;3800,Model!E630&lt;0.02),1979.0503,Model!E630)</f>
        <v>1979.0503000000001</v>
      </c>
      <c r="N624" s="13">
        <f>IF(OR(Model!F630&gt;100,Model!F630&lt;0.02),44.390782,Model!F630)</f>
        <v>44.390782000000002</v>
      </c>
      <c r="O624" s="13">
        <f>IF(OR(Model!G630&gt;6,Model!G630&lt;0.02),1.74888827,Model!G630)</f>
        <v>1.7488882699999999</v>
      </c>
      <c r="P624" s="13">
        <f>IF(OR(Model!H630&gt;0.6,Model!H630&lt;0.02),0.3561162,Model!H630)</f>
        <v>0.35611619999999999</v>
      </c>
      <c r="Q624" s="13">
        <f>IF(OR(Model!I630&gt;80,Model!I630&lt;0.02),39.55,Model!I630)</f>
        <v>39.549999999999997</v>
      </c>
      <c r="R624" s="13">
        <f>IF(OR(Model!J630&gt;80,Model!J630&lt;0.02),39.55,Model!J630)</f>
        <v>39.549999999999997</v>
      </c>
      <c r="S624" s="13">
        <f>IF(OR(Model!K630&gt;120,Model!K630&lt;0.02),63.9,Model!K630)</f>
        <v>63.9</v>
      </c>
      <c r="T624" s="13">
        <f>IF(OR(Model!L630&gt;11,Model!L630&lt;0.02),6.4719718,Model!L630)</f>
        <v>6.4719718000000004</v>
      </c>
      <c r="U624" s="13">
        <f t="shared" si="9"/>
        <v>0.94885144831249479</v>
      </c>
      <c r="V624" t="b">
        <f>IF(Model!B630&gt;0,'Calulations '!J624-U624)</f>
        <v>0</v>
      </c>
    </row>
    <row r="625" spans="10:22" x14ac:dyDescent="0.3">
      <c r="J625" s="13">
        <f>IF(OR(Model!B631&gt;7,Model!B631&lt;0.5),3.433,Model!B631)</f>
        <v>3.4329999999999998</v>
      </c>
      <c r="K625" s="13">
        <f>IF(OR(Model!C631&gt;0.4,Model!C631&lt;0.05),0.2550503,Model!C631)</f>
        <v>0.25505030000000001</v>
      </c>
      <c r="L625" s="13">
        <f>IF(OR(Model!D631&gt;5,Model!D631&lt;0.05),2.2251955,Model!D631)</f>
        <v>2.2251954999999999</v>
      </c>
      <c r="M625" s="13">
        <f>IF(OR(Model!E631&gt;3800,Model!E631&lt;0.02),1979.0503,Model!E631)</f>
        <v>1979.0503000000001</v>
      </c>
      <c r="N625" s="13">
        <f>IF(OR(Model!F631&gt;100,Model!F631&lt;0.02),44.390782,Model!F631)</f>
        <v>44.390782000000002</v>
      </c>
      <c r="O625" s="13">
        <f>IF(OR(Model!G631&gt;6,Model!G631&lt;0.02),1.74888827,Model!G631)</f>
        <v>1.7488882699999999</v>
      </c>
      <c r="P625" s="13">
        <f>IF(OR(Model!H631&gt;0.6,Model!H631&lt;0.02),0.3561162,Model!H631)</f>
        <v>0.35611619999999999</v>
      </c>
      <c r="Q625" s="13">
        <f>IF(OR(Model!I631&gt;80,Model!I631&lt;0.02),39.55,Model!I631)</f>
        <v>39.549999999999997</v>
      </c>
      <c r="R625" s="13">
        <f>IF(OR(Model!J631&gt;80,Model!J631&lt;0.02),39.55,Model!J631)</f>
        <v>39.549999999999997</v>
      </c>
      <c r="S625" s="13">
        <f>IF(OR(Model!K631&gt;120,Model!K631&lt;0.02),63.9,Model!K631)</f>
        <v>63.9</v>
      </c>
      <c r="T625" s="13">
        <f>IF(OR(Model!L631&gt;11,Model!L631&lt;0.02),6.4719718,Model!L631)</f>
        <v>6.4719718000000004</v>
      </c>
      <c r="U625" s="13">
        <f t="shared" si="9"/>
        <v>0.94885144831249479</v>
      </c>
      <c r="V625" t="b">
        <f>IF(Model!B631&gt;0,'Calulations '!J625-U625)</f>
        <v>0</v>
      </c>
    </row>
    <row r="626" spans="10:22" x14ac:dyDescent="0.3">
      <c r="J626" s="13">
        <f>IF(OR(Model!B632&gt;7,Model!B632&lt;0.5),3.433,Model!B632)</f>
        <v>3.4329999999999998</v>
      </c>
      <c r="K626" s="13">
        <f>IF(OR(Model!C632&gt;0.4,Model!C632&lt;0.05),0.2550503,Model!C632)</f>
        <v>0.25505030000000001</v>
      </c>
      <c r="L626" s="13">
        <f>IF(OR(Model!D632&gt;5,Model!D632&lt;0.05),2.2251955,Model!D632)</f>
        <v>2.2251954999999999</v>
      </c>
      <c r="M626" s="13">
        <f>IF(OR(Model!E632&gt;3800,Model!E632&lt;0.02),1979.0503,Model!E632)</f>
        <v>1979.0503000000001</v>
      </c>
      <c r="N626" s="13">
        <f>IF(OR(Model!F632&gt;100,Model!F632&lt;0.02),44.390782,Model!F632)</f>
        <v>44.390782000000002</v>
      </c>
      <c r="O626" s="13">
        <f>IF(OR(Model!G632&gt;6,Model!G632&lt;0.02),1.74888827,Model!G632)</f>
        <v>1.7488882699999999</v>
      </c>
      <c r="P626" s="13">
        <f>IF(OR(Model!H632&gt;0.6,Model!H632&lt;0.02),0.3561162,Model!H632)</f>
        <v>0.35611619999999999</v>
      </c>
      <c r="Q626" s="13">
        <f>IF(OR(Model!I632&gt;80,Model!I632&lt;0.02),39.55,Model!I632)</f>
        <v>39.549999999999997</v>
      </c>
      <c r="R626" s="13">
        <f>IF(OR(Model!J632&gt;80,Model!J632&lt;0.02),39.55,Model!J632)</f>
        <v>39.549999999999997</v>
      </c>
      <c r="S626" s="13">
        <f>IF(OR(Model!K632&gt;120,Model!K632&lt;0.02),63.9,Model!K632)</f>
        <v>63.9</v>
      </c>
      <c r="T626" s="13">
        <f>IF(OR(Model!L632&gt;11,Model!L632&lt;0.02),6.4719718,Model!L632)</f>
        <v>6.4719718000000004</v>
      </c>
      <c r="U626" s="13">
        <f t="shared" si="9"/>
        <v>0.94885144831249479</v>
      </c>
      <c r="V626" t="b">
        <f>IF(Model!B632&gt;0,'Calulations '!J626-U626)</f>
        <v>0</v>
      </c>
    </row>
    <row r="627" spans="10:22" x14ac:dyDescent="0.3">
      <c r="J627" s="13">
        <f>IF(OR(Model!B633&gt;7,Model!B633&lt;0.5),3.433,Model!B633)</f>
        <v>3.4329999999999998</v>
      </c>
      <c r="K627" s="13">
        <f>IF(OR(Model!C633&gt;0.4,Model!C633&lt;0.05),0.2550503,Model!C633)</f>
        <v>0.25505030000000001</v>
      </c>
      <c r="L627" s="13">
        <f>IF(OR(Model!D633&gt;5,Model!D633&lt;0.05),2.2251955,Model!D633)</f>
        <v>2.2251954999999999</v>
      </c>
      <c r="M627" s="13">
        <f>IF(OR(Model!E633&gt;3800,Model!E633&lt;0.02),1979.0503,Model!E633)</f>
        <v>1979.0503000000001</v>
      </c>
      <c r="N627" s="13">
        <f>IF(OR(Model!F633&gt;100,Model!F633&lt;0.02),44.390782,Model!F633)</f>
        <v>44.390782000000002</v>
      </c>
      <c r="O627" s="13">
        <f>IF(OR(Model!G633&gt;6,Model!G633&lt;0.02),1.74888827,Model!G633)</f>
        <v>1.7488882699999999</v>
      </c>
      <c r="P627" s="13">
        <f>IF(OR(Model!H633&gt;0.6,Model!H633&lt;0.02),0.3561162,Model!H633)</f>
        <v>0.35611619999999999</v>
      </c>
      <c r="Q627" s="13">
        <f>IF(OR(Model!I633&gt;80,Model!I633&lt;0.02),39.55,Model!I633)</f>
        <v>39.549999999999997</v>
      </c>
      <c r="R627" s="13">
        <f>IF(OR(Model!J633&gt;80,Model!J633&lt;0.02),39.55,Model!J633)</f>
        <v>39.549999999999997</v>
      </c>
      <c r="S627" s="13">
        <f>IF(OR(Model!K633&gt;120,Model!K633&lt;0.02),63.9,Model!K633)</f>
        <v>63.9</v>
      </c>
      <c r="T627" s="13">
        <f>IF(OR(Model!L633&gt;11,Model!L633&lt;0.02),6.4719718,Model!L633)</f>
        <v>6.4719718000000004</v>
      </c>
      <c r="U627" s="13">
        <f t="shared" si="9"/>
        <v>0.94885144831249479</v>
      </c>
      <c r="V627" t="b">
        <f>IF(Model!B633&gt;0,'Calulations '!J627-U627)</f>
        <v>0</v>
      </c>
    </row>
    <row r="628" spans="10:22" x14ac:dyDescent="0.3">
      <c r="J628" s="13">
        <f>IF(OR(Model!B634&gt;7,Model!B634&lt;0.5),3.433,Model!B634)</f>
        <v>3.4329999999999998</v>
      </c>
      <c r="K628" s="13">
        <f>IF(OR(Model!C634&gt;0.4,Model!C634&lt;0.05),0.2550503,Model!C634)</f>
        <v>0.25505030000000001</v>
      </c>
      <c r="L628" s="13">
        <f>IF(OR(Model!D634&gt;5,Model!D634&lt;0.05),2.2251955,Model!D634)</f>
        <v>2.2251954999999999</v>
      </c>
      <c r="M628" s="13">
        <f>IF(OR(Model!E634&gt;3800,Model!E634&lt;0.02),1979.0503,Model!E634)</f>
        <v>1979.0503000000001</v>
      </c>
      <c r="N628" s="13">
        <f>IF(OR(Model!F634&gt;100,Model!F634&lt;0.02),44.390782,Model!F634)</f>
        <v>44.390782000000002</v>
      </c>
      <c r="O628" s="13">
        <f>IF(OR(Model!G634&gt;6,Model!G634&lt;0.02),1.74888827,Model!G634)</f>
        <v>1.7488882699999999</v>
      </c>
      <c r="P628" s="13">
        <f>IF(OR(Model!H634&gt;0.6,Model!H634&lt;0.02),0.3561162,Model!H634)</f>
        <v>0.35611619999999999</v>
      </c>
      <c r="Q628" s="13">
        <f>IF(OR(Model!I634&gt;80,Model!I634&lt;0.02),39.55,Model!I634)</f>
        <v>39.549999999999997</v>
      </c>
      <c r="R628" s="13">
        <f>IF(OR(Model!J634&gt;80,Model!J634&lt;0.02),39.55,Model!J634)</f>
        <v>39.549999999999997</v>
      </c>
      <c r="S628" s="13">
        <f>IF(OR(Model!K634&gt;120,Model!K634&lt;0.02),63.9,Model!K634)</f>
        <v>63.9</v>
      </c>
      <c r="T628" s="13">
        <f>IF(OR(Model!L634&gt;11,Model!L634&lt;0.02),6.4719718,Model!L634)</f>
        <v>6.4719718000000004</v>
      </c>
      <c r="U628" s="13">
        <f t="shared" si="9"/>
        <v>0.94885144831249479</v>
      </c>
      <c r="V628" t="b">
        <f>IF(Model!B634&gt;0,'Calulations '!J628-U628)</f>
        <v>0</v>
      </c>
    </row>
    <row r="629" spans="10:22" x14ac:dyDescent="0.3">
      <c r="J629" s="13">
        <f>IF(OR(Model!B635&gt;7,Model!B635&lt;0.5),3.433,Model!B635)</f>
        <v>3.4329999999999998</v>
      </c>
      <c r="K629" s="13">
        <f>IF(OR(Model!C635&gt;0.4,Model!C635&lt;0.05),0.2550503,Model!C635)</f>
        <v>0.25505030000000001</v>
      </c>
      <c r="L629" s="13">
        <f>IF(OR(Model!D635&gt;5,Model!D635&lt;0.05),2.2251955,Model!D635)</f>
        <v>2.2251954999999999</v>
      </c>
      <c r="M629" s="13">
        <f>IF(OR(Model!E635&gt;3800,Model!E635&lt;0.02),1979.0503,Model!E635)</f>
        <v>1979.0503000000001</v>
      </c>
      <c r="N629" s="13">
        <f>IF(OR(Model!F635&gt;100,Model!F635&lt;0.02),44.390782,Model!F635)</f>
        <v>44.390782000000002</v>
      </c>
      <c r="O629" s="13">
        <f>IF(OR(Model!G635&gt;6,Model!G635&lt;0.02),1.74888827,Model!G635)</f>
        <v>1.7488882699999999</v>
      </c>
      <c r="P629" s="13">
        <f>IF(OR(Model!H635&gt;0.6,Model!H635&lt;0.02),0.3561162,Model!H635)</f>
        <v>0.35611619999999999</v>
      </c>
      <c r="Q629" s="13">
        <f>IF(OR(Model!I635&gt;80,Model!I635&lt;0.02),39.55,Model!I635)</f>
        <v>39.549999999999997</v>
      </c>
      <c r="R629" s="13">
        <f>IF(OR(Model!J635&gt;80,Model!J635&lt;0.02),39.55,Model!J635)</f>
        <v>39.549999999999997</v>
      </c>
      <c r="S629" s="13">
        <f>IF(OR(Model!K635&gt;120,Model!K635&lt;0.02),63.9,Model!K635)</f>
        <v>63.9</v>
      </c>
      <c r="T629" s="13">
        <f>IF(OR(Model!L635&gt;11,Model!L635&lt;0.02),6.4719718,Model!L635)</f>
        <v>6.4719718000000004</v>
      </c>
      <c r="U629" s="13">
        <f t="shared" si="9"/>
        <v>0.94885144831249479</v>
      </c>
      <c r="V629" t="b">
        <f>IF(Model!B635&gt;0,'Calulations '!J629-U629)</f>
        <v>0</v>
      </c>
    </row>
    <row r="630" spans="10:22" x14ac:dyDescent="0.3">
      <c r="J630" s="13">
        <f>IF(OR(Model!B636&gt;7,Model!B636&lt;0.5),3.433,Model!B636)</f>
        <v>3.4329999999999998</v>
      </c>
      <c r="K630" s="13">
        <f>IF(OR(Model!C636&gt;0.4,Model!C636&lt;0.05),0.2550503,Model!C636)</f>
        <v>0.25505030000000001</v>
      </c>
      <c r="L630" s="13">
        <f>IF(OR(Model!D636&gt;5,Model!D636&lt;0.05),2.2251955,Model!D636)</f>
        <v>2.2251954999999999</v>
      </c>
      <c r="M630" s="13">
        <f>IF(OR(Model!E636&gt;3800,Model!E636&lt;0.02),1979.0503,Model!E636)</f>
        <v>1979.0503000000001</v>
      </c>
      <c r="N630" s="13">
        <f>IF(OR(Model!F636&gt;100,Model!F636&lt;0.02),44.390782,Model!F636)</f>
        <v>44.390782000000002</v>
      </c>
      <c r="O630" s="13">
        <f>IF(OR(Model!G636&gt;6,Model!G636&lt;0.02),1.74888827,Model!G636)</f>
        <v>1.7488882699999999</v>
      </c>
      <c r="P630" s="13">
        <f>IF(OR(Model!H636&gt;0.6,Model!H636&lt;0.02),0.3561162,Model!H636)</f>
        <v>0.35611619999999999</v>
      </c>
      <c r="Q630" s="13">
        <f>IF(OR(Model!I636&gt;80,Model!I636&lt;0.02),39.55,Model!I636)</f>
        <v>39.549999999999997</v>
      </c>
      <c r="R630" s="13">
        <f>IF(OR(Model!J636&gt;80,Model!J636&lt;0.02),39.55,Model!J636)</f>
        <v>39.549999999999997</v>
      </c>
      <c r="S630" s="13">
        <f>IF(OR(Model!K636&gt;120,Model!K636&lt;0.02),63.9,Model!K636)</f>
        <v>63.9</v>
      </c>
      <c r="T630" s="13">
        <f>IF(OR(Model!L636&gt;11,Model!L636&lt;0.02),6.4719718,Model!L636)</f>
        <v>6.4719718000000004</v>
      </c>
      <c r="U630" s="13">
        <f t="shared" si="9"/>
        <v>0.94885144831249479</v>
      </c>
      <c r="V630" t="b">
        <f>IF(Model!B636&gt;0,'Calulations '!J630-U630)</f>
        <v>0</v>
      </c>
    </row>
    <row r="631" spans="10:22" x14ac:dyDescent="0.3">
      <c r="J631" s="13">
        <f>IF(OR(Model!B637&gt;7,Model!B637&lt;0.5),3.433,Model!B637)</f>
        <v>3.4329999999999998</v>
      </c>
      <c r="K631" s="13">
        <f>IF(OR(Model!C637&gt;0.4,Model!C637&lt;0.05),0.2550503,Model!C637)</f>
        <v>0.25505030000000001</v>
      </c>
      <c r="L631" s="13">
        <f>IF(OR(Model!D637&gt;5,Model!D637&lt;0.05),2.2251955,Model!D637)</f>
        <v>2.2251954999999999</v>
      </c>
      <c r="M631" s="13">
        <f>IF(OR(Model!E637&gt;3800,Model!E637&lt;0.02),1979.0503,Model!E637)</f>
        <v>1979.0503000000001</v>
      </c>
      <c r="N631" s="13">
        <f>IF(OR(Model!F637&gt;100,Model!F637&lt;0.02),44.390782,Model!F637)</f>
        <v>44.390782000000002</v>
      </c>
      <c r="O631" s="13">
        <f>IF(OR(Model!G637&gt;6,Model!G637&lt;0.02),1.74888827,Model!G637)</f>
        <v>1.7488882699999999</v>
      </c>
      <c r="P631" s="13">
        <f>IF(OR(Model!H637&gt;0.6,Model!H637&lt;0.02),0.3561162,Model!H637)</f>
        <v>0.35611619999999999</v>
      </c>
      <c r="Q631" s="13">
        <f>IF(OR(Model!I637&gt;80,Model!I637&lt;0.02),39.55,Model!I637)</f>
        <v>39.549999999999997</v>
      </c>
      <c r="R631" s="13">
        <f>IF(OR(Model!J637&gt;80,Model!J637&lt;0.02),39.55,Model!J637)</f>
        <v>39.549999999999997</v>
      </c>
      <c r="S631" s="13">
        <f>IF(OR(Model!K637&gt;120,Model!K637&lt;0.02),63.9,Model!K637)</f>
        <v>63.9</v>
      </c>
      <c r="T631" s="13">
        <f>IF(OR(Model!L637&gt;11,Model!L637&lt;0.02),6.4719718,Model!L637)</f>
        <v>6.4719718000000004</v>
      </c>
      <c r="U631" s="13">
        <f t="shared" si="9"/>
        <v>0.94885144831249479</v>
      </c>
      <c r="V631" t="b">
        <f>IF(Model!B637&gt;0,'Calulations '!J631-U631)</f>
        <v>0</v>
      </c>
    </row>
    <row r="632" spans="10:22" x14ac:dyDescent="0.3">
      <c r="J632" s="13">
        <f>IF(OR(Model!B638&gt;7,Model!B638&lt;0.5),3.433,Model!B638)</f>
        <v>3.4329999999999998</v>
      </c>
      <c r="K632" s="13">
        <f>IF(OR(Model!C638&gt;0.4,Model!C638&lt;0.05),0.2550503,Model!C638)</f>
        <v>0.25505030000000001</v>
      </c>
      <c r="L632" s="13">
        <f>IF(OR(Model!D638&gt;5,Model!D638&lt;0.05),2.2251955,Model!D638)</f>
        <v>2.2251954999999999</v>
      </c>
      <c r="M632" s="13">
        <f>IF(OR(Model!E638&gt;3800,Model!E638&lt;0.02),1979.0503,Model!E638)</f>
        <v>1979.0503000000001</v>
      </c>
      <c r="N632" s="13">
        <f>IF(OR(Model!F638&gt;100,Model!F638&lt;0.02),44.390782,Model!F638)</f>
        <v>44.390782000000002</v>
      </c>
      <c r="O632" s="13">
        <f>IF(OR(Model!G638&gt;6,Model!G638&lt;0.02),1.74888827,Model!G638)</f>
        <v>1.7488882699999999</v>
      </c>
      <c r="P632" s="13">
        <f>IF(OR(Model!H638&gt;0.6,Model!H638&lt;0.02),0.3561162,Model!H638)</f>
        <v>0.35611619999999999</v>
      </c>
      <c r="Q632" s="13">
        <f>IF(OR(Model!I638&gt;80,Model!I638&lt;0.02),39.55,Model!I638)</f>
        <v>39.549999999999997</v>
      </c>
      <c r="R632" s="13">
        <f>IF(OR(Model!J638&gt;80,Model!J638&lt;0.02),39.55,Model!J638)</f>
        <v>39.549999999999997</v>
      </c>
      <c r="S632" s="13">
        <f>IF(OR(Model!K638&gt;120,Model!K638&lt;0.02),63.9,Model!K638)</f>
        <v>63.9</v>
      </c>
      <c r="T632" s="13">
        <f>IF(OR(Model!L638&gt;11,Model!L638&lt;0.02),6.4719718,Model!L638)</f>
        <v>6.4719718000000004</v>
      </c>
      <c r="U632" s="13">
        <f t="shared" si="9"/>
        <v>0.94885144831249479</v>
      </c>
      <c r="V632" t="b">
        <f>IF(Model!B638&gt;0,'Calulations '!J632-U632)</f>
        <v>0</v>
      </c>
    </row>
    <row r="633" spans="10:22" x14ac:dyDescent="0.3">
      <c r="J633" s="13">
        <f>IF(OR(Model!B639&gt;7,Model!B639&lt;0.5),3.433,Model!B639)</f>
        <v>3.4329999999999998</v>
      </c>
      <c r="K633" s="13">
        <f>IF(OR(Model!C639&gt;0.4,Model!C639&lt;0.05),0.2550503,Model!C639)</f>
        <v>0.25505030000000001</v>
      </c>
      <c r="L633" s="13">
        <f>IF(OR(Model!D639&gt;5,Model!D639&lt;0.05),2.2251955,Model!D639)</f>
        <v>2.2251954999999999</v>
      </c>
      <c r="M633" s="13">
        <f>IF(OR(Model!E639&gt;3800,Model!E639&lt;0.02),1979.0503,Model!E639)</f>
        <v>1979.0503000000001</v>
      </c>
      <c r="N633" s="13">
        <f>IF(OR(Model!F639&gt;100,Model!F639&lt;0.02),44.390782,Model!F639)</f>
        <v>44.390782000000002</v>
      </c>
      <c r="O633" s="13">
        <f>IF(OR(Model!G639&gt;6,Model!G639&lt;0.02),1.74888827,Model!G639)</f>
        <v>1.7488882699999999</v>
      </c>
      <c r="P633" s="13">
        <f>IF(OR(Model!H639&gt;0.6,Model!H639&lt;0.02),0.3561162,Model!H639)</f>
        <v>0.35611619999999999</v>
      </c>
      <c r="Q633" s="13">
        <f>IF(OR(Model!I639&gt;80,Model!I639&lt;0.02),39.55,Model!I639)</f>
        <v>39.549999999999997</v>
      </c>
      <c r="R633" s="13">
        <f>IF(OR(Model!J639&gt;80,Model!J639&lt;0.02),39.55,Model!J639)</f>
        <v>39.549999999999997</v>
      </c>
      <c r="S633" s="13">
        <f>IF(OR(Model!K639&gt;120,Model!K639&lt;0.02),63.9,Model!K639)</f>
        <v>63.9</v>
      </c>
      <c r="T633" s="13">
        <f>IF(OR(Model!L639&gt;11,Model!L639&lt;0.02),6.4719718,Model!L639)</f>
        <v>6.4719718000000004</v>
      </c>
      <c r="U633" s="13">
        <f t="shared" si="9"/>
        <v>0.94885144831249479</v>
      </c>
      <c r="V633" t="b">
        <f>IF(Model!B639&gt;0,'Calulations '!J633-U633)</f>
        <v>0</v>
      </c>
    </row>
    <row r="634" spans="10:22" x14ac:dyDescent="0.3">
      <c r="J634" s="13">
        <f>IF(OR(Model!B640&gt;7,Model!B640&lt;0.5),3.433,Model!B640)</f>
        <v>3.4329999999999998</v>
      </c>
      <c r="K634" s="13">
        <f>IF(OR(Model!C640&gt;0.4,Model!C640&lt;0.05),0.2550503,Model!C640)</f>
        <v>0.25505030000000001</v>
      </c>
      <c r="L634" s="13">
        <f>IF(OR(Model!D640&gt;5,Model!D640&lt;0.05),2.2251955,Model!D640)</f>
        <v>2.2251954999999999</v>
      </c>
      <c r="M634" s="13">
        <f>IF(OR(Model!E640&gt;3800,Model!E640&lt;0.02),1979.0503,Model!E640)</f>
        <v>1979.0503000000001</v>
      </c>
      <c r="N634" s="13">
        <f>IF(OR(Model!F640&gt;100,Model!F640&lt;0.02),44.390782,Model!F640)</f>
        <v>44.390782000000002</v>
      </c>
      <c r="O634" s="13">
        <f>IF(OR(Model!G640&gt;6,Model!G640&lt;0.02),1.74888827,Model!G640)</f>
        <v>1.7488882699999999</v>
      </c>
      <c r="P634" s="13">
        <f>IF(OR(Model!H640&gt;0.6,Model!H640&lt;0.02),0.3561162,Model!H640)</f>
        <v>0.35611619999999999</v>
      </c>
      <c r="Q634" s="13">
        <f>IF(OR(Model!I640&gt;80,Model!I640&lt;0.02),39.55,Model!I640)</f>
        <v>39.549999999999997</v>
      </c>
      <c r="R634" s="13">
        <f>IF(OR(Model!J640&gt;80,Model!J640&lt;0.02),39.55,Model!J640)</f>
        <v>39.549999999999997</v>
      </c>
      <c r="S634" s="13">
        <f>IF(OR(Model!K640&gt;120,Model!K640&lt;0.02),63.9,Model!K640)</f>
        <v>63.9</v>
      </c>
      <c r="T634" s="13">
        <f>IF(OR(Model!L640&gt;11,Model!L640&lt;0.02),6.4719718,Model!L640)</f>
        <v>6.4719718000000004</v>
      </c>
      <c r="U634" s="13">
        <f t="shared" si="9"/>
        <v>0.94885144831249479</v>
      </c>
      <c r="V634" t="b">
        <f>IF(Model!B640&gt;0,'Calulations '!J634-U634)</f>
        <v>0</v>
      </c>
    </row>
    <row r="635" spans="10:22" x14ac:dyDescent="0.3">
      <c r="J635" s="13">
        <f>IF(OR(Model!B641&gt;7,Model!B641&lt;0.5),3.433,Model!B641)</f>
        <v>3.4329999999999998</v>
      </c>
      <c r="K635" s="13">
        <f>IF(OR(Model!C641&gt;0.4,Model!C641&lt;0.05),0.2550503,Model!C641)</f>
        <v>0.25505030000000001</v>
      </c>
      <c r="L635" s="13">
        <f>IF(OR(Model!D641&gt;5,Model!D641&lt;0.05),2.2251955,Model!D641)</f>
        <v>2.2251954999999999</v>
      </c>
      <c r="M635" s="13">
        <f>IF(OR(Model!E641&gt;3800,Model!E641&lt;0.02),1979.0503,Model!E641)</f>
        <v>1979.0503000000001</v>
      </c>
      <c r="N635" s="13">
        <f>IF(OR(Model!F641&gt;100,Model!F641&lt;0.02),44.390782,Model!F641)</f>
        <v>44.390782000000002</v>
      </c>
      <c r="O635" s="13">
        <f>IF(OR(Model!G641&gt;6,Model!G641&lt;0.02),1.74888827,Model!G641)</f>
        <v>1.7488882699999999</v>
      </c>
      <c r="P635" s="13">
        <f>IF(OR(Model!H641&gt;0.6,Model!H641&lt;0.02),0.3561162,Model!H641)</f>
        <v>0.35611619999999999</v>
      </c>
      <c r="Q635" s="13">
        <f>IF(OR(Model!I641&gt;80,Model!I641&lt;0.02),39.55,Model!I641)</f>
        <v>39.549999999999997</v>
      </c>
      <c r="R635" s="13">
        <f>IF(OR(Model!J641&gt;80,Model!J641&lt;0.02),39.55,Model!J641)</f>
        <v>39.549999999999997</v>
      </c>
      <c r="S635" s="13">
        <f>IF(OR(Model!K641&gt;120,Model!K641&lt;0.02),63.9,Model!K641)</f>
        <v>63.9</v>
      </c>
      <c r="T635" s="13">
        <f>IF(OR(Model!L641&gt;11,Model!L641&lt;0.02),6.4719718,Model!L641)</f>
        <v>6.4719718000000004</v>
      </c>
      <c r="U635" s="13">
        <f t="shared" si="9"/>
        <v>0.94885144831249479</v>
      </c>
      <c r="V635" t="b">
        <f>IF(Model!B641&gt;0,'Calulations '!J635-U635)</f>
        <v>0</v>
      </c>
    </row>
    <row r="636" spans="10:22" x14ac:dyDescent="0.3">
      <c r="J636" s="13">
        <f>IF(OR(Model!B642&gt;7,Model!B642&lt;0.5),3.433,Model!B642)</f>
        <v>3.4329999999999998</v>
      </c>
      <c r="K636" s="13">
        <f>IF(OR(Model!C642&gt;0.4,Model!C642&lt;0.05),0.2550503,Model!C642)</f>
        <v>0.25505030000000001</v>
      </c>
      <c r="L636" s="13">
        <f>IF(OR(Model!D642&gt;5,Model!D642&lt;0.05),2.2251955,Model!D642)</f>
        <v>2.2251954999999999</v>
      </c>
      <c r="M636" s="13">
        <f>IF(OR(Model!E642&gt;3800,Model!E642&lt;0.02),1979.0503,Model!E642)</f>
        <v>1979.0503000000001</v>
      </c>
      <c r="N636" s="13">
        <f>IF(OR(Model!F642&gt;100,Model!F642&lt;0.02),44.390782,Model!F642)</f>
        <v>44.390782000000002</v>
      </c>
      <c r="O636" s="13">
        <f>IF(OR(Model!G642&gt;6,Model!G642&lt;0.02),1.74888827,Model!G642)</f>
        <v>1.7488882699999999</v>
      </c>
      <c r="P636" s="13">
        <f>IF(OR(Model!H642&gt;0.6,Model!H642&lt;0.02),0.3561162,Model!H642)</f>
        <v>0.35611619999999999</v>
      </c>
      <c r="Q636" s="13">
        <f>IF(OR(Model!I642&gt;80,Model!I642&lt;0.02),39.55,Model!I642)</f>
        <v>39.549999999999997</v>
      </c>
      <c r="R636" s="13">
        <f>IF(OR(Model!J642&gt;80,Model!J642&lt;0.02),39.55,Model!J642)</f>
        <v>39.549999999999997</v>
      </c>
      <c r="S636" s="13">
        <f>IF(OR(Model!K642&gt;120,Model!K642&lt;0.02),63.9,Model!K642)</f>
        <v>63.9</v>
      </c>
      <c r="T636" s="13">
        <f>IF(OR(Model!L642&gt;11,Model!L642&lt;0.02),6.4719718,Model!L642)</f>
        <v>6.4719718000000004</v>
      </c>
      <c r="U636" s="13">
        <f t="shared" si="9"/>
        <v>0.94885144831249479</v>
      </c>
      <c r="V636" t="b">
        <f>IF(Model!B642&gt;0,'Calulations '!J636-U636)</f>
        <v>0</v>
      </c>
    </row>
    <row r="637" spans="10:22" x14ac:dyDescent="0.3">
      <c r="J637" s="13">
        <f>IF(OR(Model!B643&gt;7,Model!B643&lt;0.5),3.433,Model!B643)</f>
        <v>3.4329999999999998</v>
      </c>
      <c r="K637" s="13">
        <f>IF(OR(Model!C643&gt;0.4,Model!C643&lt;0.05),0.2550503,Model!C643)</f>
        <v>0.25505030000000001</v>
      </c>
      <c r="L637" s="13">
        <f>IF(OR(Model!D643&gt;5,Model!D643&lt;0.05),2.2251955,Model!D643)</f>
        <v>2.2251954999999999</v>
      </c>
      <c r="M637" s="13">
        <f>IF(OR(Model!E643&gt;3800,Model!E643&lt;0.02),1979.0503,Model!E643)</f>
        <v>1979.0503000000001</v>
      </c>
      <c r="N637" s="13">
        <f>IF(OR(Model!F643&gt;100,Model!F643&lt;0.02),44.390782,Model!F643)</f>
        <v>44.390782000000002</v>
      </c>
      <c r="O637" s="13">
        <f>IF(OR(Model!G643&gt;6,Model!G643&lt;0.02),1.74888827,Model!G643)</f>
        <v>1.7488882699999999</v>
      </c>
      <c r="P637" s="13">
        <f>IF(OR(Model!H643&gt;0.6,Model!H643&lt;0.02),0.3561162,Model!H643)</f>
        <v>0.35611619999999999</v>
      </c>
      <c r="Q637" s="13">
        <f>IF(OR(Model!I643&gt;80,Model!I643&lt;0.02),39.55,Model!I643)</f>
        <v>39.549999999999997</v>
      </c>
      <c r="R637" s="13">
        <f>IF(OR(Model!J643&gt;80,Model!J643&lt;0.02),39.55,Model!J643)</f>
        <v>39.549999999999997</v>
      </c>
      <c r="S637" s="13">
        <f>IF(OR(Model!K643&gt;120,Model!K643&lt;0.02),63.9,Model!K643)</f>
        <v>63.9</v>
      </c>
      <c r="T637" s="13">
        <f>IF(OR(Model!L643&gt;11,Model!L643&lt;0.02),6.4719718,Model!L643)</f>
        <v>6.4719718000000004</v>
      </c>
      <c r="U637" s="13">
        <f t="shared" si="9"/>
        <v>0.94885144831249479</v>
      </c>
      <c r="V637" t="b">
        <f>IF(Model!B643&gt;0,'Calulations '!J637-U637)</f>
        <v>0</v>
      </c>
    </row>
    <row r="638" spans="10:22" x14ac:dyDescent="0.3">
      <c r="J638" s="13">
        <f>IF(OR(Model!B644&gt;7,Model!B644&lt;0.5),3.433,Model!B644)</f>
        <v>3.4329999999999998</v>
      </c>
      <c r="K638" s="13">
        <f>IF(OR(Model!C644&gt;0.4,Model!C644&lt;0.05),0.2550503,Model!C644)</f>
        <v>0.25505030000000001</v>
      </c>
      <c r="L638" s="13">
        <f>IF(OR(Model!D644&gt;5,Model!D644&lt;0.05),2.2251955,Model!D644)</f>
        <v>2.2251954999999999</v>
      </c>
      <c r="M638" s="13">
        <f>IF(OR(Model!E644&gt;3800,Model!E644&lt;0.02),1979.0503,Model!E644)</f>
        <v>1979.0503000000001</v>
      </c>
      <c r="N638" s="13">
        <f>IF(OR(Model!F644&gt;100,Model!F644&lt;0.02),44.390782,Model!F644)</f>
        <v>44.390782000000002</v>
      </c>
      <c r="O638" s="13">
        <f>IF(OR(Model!G644&gt;6,Model!G644&lt;0.02),1.74888827,Model!G644)</f>
        <v>1.7488882699999999</v>
      </c>
      <c r="P638" s="13">
        <f>IF(OR(Model!H644&gt;0.6,Model!H644&lt;0.02),0.3561162,Model!H644)</f>
        <v>0.35611619999999999</v>
      </c>
      <c r="Q638" s="13">
        <f>IF(OR(Model!I644&gt;80,Model!I644&lt;0.02),39.55,Model!I644)</f>
        <v>39.549999999999997</v>
      </c>
      <c r="R638" s="13">
        <f>IF(OR(Model!J644&gt;80,Model!J644&lt;0.02),39.55,Model!J644)</f>
        <v>39.549999999999997</v>
      </c>
      <c r="S638" s="13">
        <f>IF(OR(Model!K644&gt;120,Model!K644&lt;0.02),63.9,Model!K644)</f>
        <v>63.9</v>
      </c>
      <c r="T638" s="13">
        <f>IF(OR(Model!L644&gt;11,Model!L644&lt;0.02),6.4719718,Model!L644)</f>
        <v>6.4719718000000004</v>
      </c>
      <c r="U638" s="13">
        <f t="shared" si="9"/>
        <v>0.94885144831249479</v>
      </c>
      <c r="V638" t="b">
        <f>IF(Model!B644&gt;0,'Calulations '!J638-U638)</f>
        <v>0</v>
      </c>
    </row>
    <row r="639" spans="10:22" x14ac:dyDescent="0.3">
      <c r="J639" s="13">
        <f>IF(OR(Model!B645&gt;7,Model!B645&lt;0.5),3.433,Model!B645)</f>
        <v>3.4329999999999998</v>
      </c>
      <c r="K639" s="13">
        <f>IF(OR(Model!C645&gt;0.4,Model!C645&lt;0.05),0.2550503,Model!C645)</f>
        <v>0.25505030000000001</v>
      </c>
      <c r="L639" s="13">
        <f>IF(OR(Model!D645&gt;5,Model!D645&lt;0.05),2.2251955,Model!D645)</f>
        <v>2.2251954999999999</v>
      </c>
      <c r="M639" s="13">
        <f>IF(OR(Model!E645&gt;3800,Model!E645&lt;0.02),1979.0503,Model!E645)</f>
        <v>1979.0503000000001</v>
      </c>
      <c r="N639" s="13">
        <f>IF(OR(Model!F645&gt;100,Model!F645&lt;0.02),44.390782,Model!F645)</f>
        <v>44.390782000000002</v>
      </c>
      <c r="O639" s="13">
        <f>IF(OR(Model!G645&gt;6,Model!G645&lt;0.02),1.74888827,Model!G645)</f>
        <v>1.7488882699999999</v>
      </c>
      <c r="P639" s="13">
        <f>IF(OR(Model!H645&gt;0.6,Model!H645&lt;0.02),0.3561162,Model!H645)</f>
        <v>0.35611619999999999</v>
      </c>
      <c r="Q639" s="13">
        <f>IF(OR(Model!I645&gt;80,Model!I645&lt;0.02),39.55,Model!I645)</f>
        <v>39.549999999999997</v>
      </c>
      <c r="R639" s="13">
        <f>IF(OR(Model!J645&gt;80,Model!J645&lt;0.02),39.55,Model!J645)</f>
        <v>39.549999999999997</v>
      </c>
      <c r="S639" s="13">
        <f>IF(OR(Model!K645&gt;120,Model!K645&lt;0.02),63.9,Model!K645)</f>
        <v>63.9</v>
      </c>
      <c r="T639" s="13">
        <f>IF(OR(Model!L645&gt;11,Model!L645&lt;0.02),6.4719718,Model!L645)</f>
        <v>6.4719718000000004</v>
      </c>
      <c r="U639" s="13">
        <f t="shared" si="9"/>
        <v>0.94885144831249479</v>
      </c>
      <c r="V639" t="b">
        <f>IF(Model!B645&gt;0,'Calulations '!J639-U639)</f>
        <v>0</v>
      </c>
    </row>
    <row r="640" spans="10:22" x14ac:dyDescent="0.3">
      <c r="J640" s="13">
        <f>IF(OR(Model!B646&gt;7,Model!B646&lt;0.5),3.433,Model!B646)</f>
        <v>3.4329999999999998</v>
      </c>
      <c r="K640" s="13">
        <f>IF(OR(Model!C646&gt;0.4,Model!C646&lt;0.05),0.2550503,Model!C646)</f>
        <v>0.25505030000000001</v>
      </c>
      <c r="L640" s="13">
        <f>IF(OR(Model!D646&gt;5,Model!D646&lt;0.05),2.2251955,Model!D646)</f>
        <v>2.2251954999999999</v>
      </c>
      <c r="M640" s="13">
        <f>IF(OR(Model!E646&gt;3800,Model!E646&lt;0.02),1979.0503,Model!E646)</f>
        <v>1979.0503000000001</v>
      </c>
      <c r="N640" s="13">
        <f>IF(OR(Model!F646&gt;100,Model!F646&lt;0.02),44.390782,Model!F646)</f>
        <v>44.390782000000002</v>
      </c>
      <c r="O640" s="13">
        <f>IF(OR(Model!G646&gt;6,Model!G646&lt;0.02),1.74888827,Model!G646)</f>
        <v>1.7488882699999999</v>
      </c>
      <c r="P640" s="13">
        <f>IF(OR(Model!H646&gt;0.6,Model!H646&lt;0.02),0.3561162,Model!H646)</f>
        <v>0.35611619999999999</v>
      </c>
      <c r="Q640" s="13">
        <f>IF(OR(Model!I646&gt;80,Model!I646&lt;0.02),39.55,Model!I646)</f>
        <v>39.549999999999997</v>
      </c>
      <c r="R640" s="13">
        <f>IF(OR(Model!J646&gt;80,Model!J646&lt;0.02),39.55,Model!J646)</f>
        <v>39.549999999999997</v>
      </c>
      <c r="S640" s="13">
        <f>IF(OR(Model!K646&gt;120,Model!K646&lt;0.02),63.9,Model!K646)</f>
        <v>63.9</v>
      </c>
      <c r="T640" s="13">
        <f>IF(OR(Model!L646&gt;11,Model!L646&lt;0.02),6.4719718,Model!L646)</f>
        <v>6.4719718000000004</v>
      </c>
      <c r="U640" s="13">
        <f t="shared" si="9"/>
        <v>0.94885144831249479</v>
      </c>
      <c r="V640" t="b">
        <f>IF(Model!B646&gt;0,'Calulations '!J640-U640)</f>
        <v>0</v>
      </c>
    </row>
    <row r="641" spans="10:22" x14ac:dyDescent="0.3">
      <c r="J641" s="13">
        <f>IF(OR(Model!B647&gt;7,Model!B647&lt;0.5),3.433,Model!B647)</f>
        <v>3.4329999999999998</v>
      </c>
      <c r="K641" s="13">
        <f>IF(OR(Model!C647&gt;0.4,Model!C647&lt;0.05),0.2550503,Model!C647)</f>
        <v>0.25505030000000001</v>
      </c>
      <c r="L641" s="13">
        <f>IF(OR(Model!D647&gt;5,Model!D647&lt;0.05),2.2251955,Model!D647)</f>
        <v>2.2251954999999999</v>
      </c>
      <c r="M641" s="13">
        <f>IF(OR(Model!E647&gt;3800,Model!E647&lt;0.02),1979.0503,Model!E647)</f>
        <v>1979.0503000000001</v>
      </c>
      <c r="N641" s="13">
        <f>IF(OR(Model!F647&gt;100,Model!F647&lt;0.02),44.390782,Model!F647)</f>
        <v>44.390782000000002</v>
      </c>
      <c r="O641" s="13">
        <f>IF(OR(Model!G647&gt;6,Model!G647&lt;0.02),1.74888827,Model!G647)</f>
        <v>1.7488882699999999</v>
      </c>
      <c r="P641" s="13">
        <f>IF(OR(Model!H647&gt;0.6,Model!H647&lt;0.02),0.3561162,Model!H647)</f>
        <v>0.35611619999999999</v>
      </c>
      <c r="Q641" s="13">
        <f>IF(OR(Model!I647&gt;80,Model!I647&lt;0.02),39.55,Model!I647)</f>
        <v>39.549999999999997</v>
      </c>
      <c r="R641" s="13">
        <f>IF(OR(Model!J647&gt;80,Model!J647&lt;0.02),39.55,Model!J647)</f>
        <v>39.549999999999997</v>
      </c>
      <c r="S641" s="13">
        <f>IF(OR(Model!K647&gt;120,Model!K647&lt;0.02),63.9,Model!K647)</f>
        <v>63.9</v>
      </c>
      <c r="T641" s="13">
        <f>IF(OR(Model!L647&gt;11,Model!L647&lt;0.02),6.4719718,Model!L647)</f>
        <v>6.4719718000000004</v>
      </c>
      <c r="U641" s="13">
        <f t="shared" si="9"/>
        <v>0.94885144831249479</v>
      </c>
      <c r="V641" t="b">
        <f>IF(Model!B647&gt;0,'Calulations '!J641-U641)</f>
        <v>0</v>
      </c>
    </row>
    <row r="642" spans="10:22" x14ac:dyDescent="0.3">
      <c r="J642" s="13">
        <f>IF(OR(Model!B648&gt;7,Model!B648&lt;0.5),3.433,Model!B648)</f>
        <v>3.4329999999999998</v>
      </c>
      <c r="K642" s="13">
        <f>IF(OR(Model!C648&gt;0.4,Model!C648&lt;0.05),0.2550503,Model!C648)</f>
        <v>0.25505030000000001</v>
      </c>
      <c r="L642" s="13">
        <f>IF(OR(Model!D648&gt;5,Model!D648&lt;0.05),2.2251955,Model!D648)</f>
        <v>2.2251954999999999</v>
      </c>
      <c r="M642" s="13">
        <f>IF(OR(Model!E648&gt;3800,Model!E648&lt;0.02),1979.0503,Model!E648)</f>
        <v>1979.0503000000001</v>
      </c>
      <c r="N642" s="13">
        <f>IF(OR(Model!F648&gt;100,Model!F648&lt;0.02),44.390782,Model!F648)</f>
        <v>44.390782000000002</v>
      </c>
      <c r="O642" s="13">
        <f>IF(OR(Model!G648&gt;6,Model!G648&lt;0.02),1.74888827,Model!G648)</f>
        <v>1.7488882699999999</v>
      </c>
      <c r="P642" s="13">
        <f>IF(OR(Model!H648&gt;0.6,Model!H648&lt;0.02),0.3561162,Model!H648)</f>
        <v>0.35611619999999999</v>
      </c>
      <c r="Q642" s="13">
        <f>IF(OR(Model!I648&gt;80,Model!I648&lt;0.02),39.55,Model!I648)</f>
        <v>39.549999999999997</v>
      </c>
      <c r="R642" s="13">
        <f>IF(OR(Model!J648&gt;80,Model!J648&lt;0.02),39.55,Model!J648)</f>
        <v>39.549999999999997</v>
      </c>
      <c r="S642" s="13">
        <f>IF(OR(Model!K648&gt;120,Model!K648&lt;0.02),63.9,Model!K648)</f>
        <v>63.9</v>
      </c>
      <c r="T642" s="13">
        <f>IF(OR(Model!L648&gt;11,Model!L648&lt;0.02),6.4719718,Model!L648)</f>
        <v>6.4719718000000004</v>
      </c>
      <c r="U642" s="13">
        <f t="shared" si="9"/>
        <v>0.94885144831249479</v>
      </c>
      <c r="V642" t="b">
        <f>IF(Model!B648&gt;0,'Calulations '!J642-U642)</f>
        <v>0</v>
      </c>
    </row>
    <row r="643" spans="10:22" x14ac:dyDescent="0.3">
      <c r="J643" s="13">
        <f>IF(OR(Model!B649&gt;7,Model!B649&lt;0.5),3.433,Model!B649)</f>
        <v>3.4329999999999998</v>
      </c>
      <c r="K643" s="13">
        <f>IF(OR(Model!C649&gt;0.4,Model!C649&lt;0.05),0.2550503,Model!C649)</f>
        <v>0.25505030000000001</v>
      </c>
      <c r="L643" s="13">
        <f>IF(OR(Model!D649&gt;5,Model!D649&lt;0.05),2.2251955,Model!D649)</f>
        <v>2.2251954999999999</v>
      </c>
      <c r="M643" s="13">
        <f>IF(OR(Model!E649&gt;3800,Model!E649&lt;0.02),1979.0503,Model!E649)</f>
        <v>1979.0503000000001</v>
      </c>
      <c r="N643" s="13">
        <f>IF(OR(Model!F649&gt;100,Model!F649&lt;0.02),44.390782,Model!F649)</f>
        <v>44.390782000000002</v>
      </c>
      <c r="O643" s="13">
        <f>IF(OR(Model!G649&gt;6,Model!G649&lt;0.02),1.74888827,Model!G649)</f>
        <v>1.7488882699999999</v>
      </c>
      <c r="P643" s="13">
        <f>IF(OR(Model!H649&gt;0.6,Model!H649&lt;0.02),0.3561162,Model!H649)</f>
        <v>0.35611619999999999</v>
      </c>
      <c r="Q643" s="13">
        <f>IF(OR(Model!I649&gt;80,Model!I649&lt;0.02),39.55,Model!I649)</f>
        <v>39.549999999999997</v>
      </c>
      <c r="R643" s="13">
        <f>IF(OR(Model!J649&gt;80,Model!J649&lt;0.02),39.55,Model!J649)</f>
        <v>39.549999999999997</v>
      </c>
      <c r="S643" s="13">
        <f>IF(OR(Model!K649&gt;120,Model!K649&lt;0.02),63.9,Model!K649)</f>
        <v>63.9</v>
      </c>
      <c r="T643" s="13">
        <f>IF(OR(Model!L649&gt;11,Model!L649&lt;0.02),6.4719718,Model!L649)</f>
        <v>6.4719718000000004</v>
      </c>
      <c r="U643" s="13">
        <f t="shared" si="9"/>
        <v>0.94885144831249479</v>
      </c>
      <c r="V643" t="b">
        <f>IF(Model!B649&gt;0,'Calulations '!J643-U643)</f>
        <v>0</v>
      </c>
    </row>
    <row r="644" spans="10:22" x14ac:dyDescent="0.3">
      <c r="J644" s="13">
        <f>IF(OR(Model!B650&gt;7,Model!B650&lt;0.5),3.433,Model!B650)</f>
        <v>3.4329999999999998</v>
      </c>
      <c r="K644" s="13">
        <f>IF(OR(Model!C650&gt;0.4,Model!C650&lt;0.05),0.2550503,Model!C650)</f>
        <v>0.25505030000000001</v>
      </c>
      <c r="L644" s="13">
        <f>IF(OR(Model!D650&gt;5,Model!D650&lt;0.05),2.2251955,Model!D650)</f>
        <v>2.2251954999999999</v>
      </c>
      <c r="M644" s="13">
        <f>IF(OR(Model!E650&gt;3800,Model!E650&lt;0.02),1979.0503,Model!E650)</f>
        <v>1979.0503000000001</v>
      </c>
      <c r="N644" s="13">
        <f>IF(OR(Model!F650&gt;100,Model!F650&lt;0.02),44.390782,Model!F650)</f>
        <v>44.390782000000002</v>
      </c>
      <c r="O644" s="13">
        <f>IF(OR(Model!G650&gt;6,Model!G650&lt;0.02),1.74888827,Model!G650)</f>
        <v>1.7488882699999999</v>
      </c>
      <c r="P644" s="13">
        <f>IF(OR(Model!H650&gt;0.6,Model!H650&lt;0.02),0.3561162,Model!H650)</f>
        <v>0.35611619999999999</v>
      </c>
      <c r="Q644" s="13">
        <f>IF(OR(Model!I650&gt;80,Model!I650&lt;0.02),39.55,Model!I650)</f>
        <v>39.549999999999997</v>
      </c>
      <c r="R644" s="13">
        <f>IF(OR(Model!J650&gt;80,Model!J650&lt;0.02),39.55,Model!J650)</f>
        <v>39.549999999999997</v>
      </c>
      <c r="S644" s="13">
        <f>IF(OR(Model!K650&gt;120,Model!K650&lt;0.02),63.9,Model!K650)</f>
        <v>63.9</v>
      </c>
      <c r="T644" s="13">
        <f>IF(OR(Model!L650&gt;11,Model!L650&lt;0.02),6.4719718,Model!L650)</f>
        <v>6.4719718000000004</v>
      </c>
      <c r="U644" s="13">
        <f t="shared" si="9"/>
        <v>0.94885144831249479</v>
      </c>
      <c r="V644" t="b">
        <f>IF(Model!B650&gt;0,'Calulations '!J644-U644)</f>
        <v>0</v>
      </c>
    </row>
    <row r="645" spans="10:22" x14ac:dyDescent="0.3">
      <c r="J645" s="13">
        <f>IF(OR(Model!B651&gt;7,Model!B651&lt;0.5),3.433,Model!B651)</f>
        <v>3.4329999999999998</v>
      </c>
      <c r="K645" s="13">
        <f>IF(OR(Model!C651&gt;0.4,Model!C651&lt;0.05),0.2550503,Model!C651)</f>
        <v>0.25505030000000001</v>
      </c>
      <c r="L645" s="13">
        <f>IF(OR(Model!D651&gt;5,Model!D651&lt;0.05),2.2251955,Model!D651)</f>
        <v>2.2251954999999999</v>
      </c>
      <c r="M645" s="13">
        <f>IF(OR(Model!E651&gt;3800,Model!E651&lt;0.02),1979.0503,Model!E651)</f>
        <v>1979.0503000000001</v>
      </c>
      <c r="N645" s="13">
        <f>IF(OR(Model!F651&gt;100,Model!F651&lt;0.02),44.390782,Model!F651)</f>
        <v>44.390782000000002</v>
      </c>
      <c r="O645" s="13">
        <f>IF(OR(Model!G651&gt;6,Model!G651&lt;0.02),1.74888827,Model!G651)</f>
        <v>1.7488882699999999</v>
      </c>
      <c r="P645" s="13">
        <f>IF(OR(Model!H651&gt;0.6,Model!H651&lt;0.02),0.3561162,Model!H651)</f>
        <v>0.35611619999999999</v>
      </c>
      <c r="Q645" s="13">
        <f>IF(OR(Model!I651&gt;80,Model!I651&lt;0.02),39.55,Model!I651)</f>
        <v>39.549999999999997</v>
      </c>
      <c r="R645" s="13">
        <f>IF(OR(Model!J651&gt;80,Model!J651&lt;0.02),39.55,Model!J651)</f>
        <v>39.549999999999997</v>
      </c>
      <c r="S645" s="13">
        <f>IF(OR(Model!K651&gt;120,Model!K651&lt;0.02),63.9,Model!K651)</f>
        <v>63.9</v>
      </c>
      <c r="T645" s="13">
        <f>IF(OR(Model!L651&gt;11,Model!L651&lt;0.02),6.4719718,Model!L651)</f>
        <v>6.4719718000000004</v>
      </c>
      <c r="U645" s="13">
        <f t="shared" si="9"/>
        <v>0.94885144831249479</v>
      </c>
      <c r="V645" t="b">
        <f>IF(Model!B651&gt;0,'Calulations '!J645-U645)</f>
        <v>0</v>
      </c>
    </row>
    <row r="646" spans="10:22" x14ac:dyDescent="0.3">
      <c r="J646" s="13">
        <f>IF(OR(Model!B652&gt;7,Model!B652&lt;0.5),3.433,Model!B652)</f>
        <v>3.4329999999999998</v>
      </c>
      <c r="K646" s="13">
        <f>IF(OR(Model!C652&gt;0.4,Model!C652&lt;0.05),0.2550503,Model!C652)</f>
        <v>0.25505030000000001</v>
      </c>
      <c r="L646" s="13">
        <f>IF(OR(Model!D652&gt;5,Model!D652&lt;0.05),2.2251955,Model!D652)</f>
        <v>2.2251954999999999</v>
      </c>
      <c r="M646" s="13">
        <f>IF(OR(Model!E652&gt;3800,Model!E652&lt;0.02),1979.0503,Model!E652)</f>
        <v>1979.0503000000001</v>
      </c>
      <c r="N646" s="13">
        <f>IF(OR(Model!F652&gt;100,Model!F652&lt;0.02),44.390782,Model!F652)</f>
        <v>44.390782000000002</v>
      </c>
      <c r="O646" s="13">
        <f>IF(OR(Model!G652&gt;6,Model!G652&lt;0.02),1.74888827,Model!G652)</f>
        <v>1.7488882699999999</v>
      </c>
      <c r="P646" s="13">
        <f>IF(OR(Model!H652&gt;0.6,Model!H652&lt;0.02),0.3561162,Model!H652)</f>
        <v>0.35611619999999999</v>
      </c>
      <c r="Q646" s="13">
        <f>IF(OR(Model!I652&gt;80,Model!I652&lt;0.02),39.55,Model!I652)</f>
        <v>39.549999999999997</v>
      </c>
      <c r="R646" s="13">
        <f>IF(OR(Model!J652&gt;80,Model!J652&lt;0.02),39.55,Model!J652)</f>
        <v>39.549999999999997</v>
      </c>
      <c r="S646" s="13">
        <f>IF(OR(Model!K652&gt;120,Model!K652&lt;0.02),63.9,Model!K652)</f>
        <v>63.9</v>
      </c>
      <c r="T646" s="13">
        <f>IF(OR(Model!L652&gt;11,Model!L652&lt;0.02),6.4719718,Model!L652)</f>
        <v>6.4719718000000004</v>
      </c>
      <c r="U646" s="13">
        <f t="shared" si="9"/>
        <v>0.94885144831249479</v>
      </c>
      <c r="V646" t="b">
        <f>IF(Model!B652&gt;0,'Calulations '!J646-U646)</f>
        <v>0</v>
      </c>
    </row>
    <row r="647" spans="10:22" x14ac:dyDescent="0.3">
      <c r="J647" s="13">
        <f>IF(OR(Model!B653&gt;7,Model!B653&lt;0.5),3.433,Model!B653)</f>
        <v>3.4329999999999998</v>
      </c>
      <c r="K647" s="13">
        <f>IF(OR(Model!C653&gt;0.4,Model!C653&lt;0.05),0.2550503,Model!C653)</f>
        <v>0.25505030000000001</v>
      </c>
      <c r="L647" s="13">
        <f>IF(OR(Model!D653&gt;5,Model!D653&lt;0.05),2.2251955,Model!D653)</f>
        <v>2.2251954999999999</v>
      </c>
      <c r="M647" s="13">
        <f>IF(OR(Model!E653&gt;3800,Model!E653&lt;0.02),1979.0503,Model!E653)</f>
        <v>1979.0503000000001</v>
      </c>
      <c r="N647" s="13">
        <f>IF(OR(Model!F653&gt;100,Model!F653&lt;0.02),44.390782,Model!F653)</f>
        <v>44.390782000000002</v>
      </c>
      <c r="O647" s="13">
        <f>IF(OR(Model!G653&gt;6,Model!G653&lt;0.02),1.74888827,Model!G653)</f>
        <v>1.7488882699999999</v>
      </c>
      <c r="P647" s="13">
        <f>IF(OR(Model!H653&gt;0.6,Model!H653&lt;0.02),0.3561162,Model!H653)</f>
        <v>0.35611619999999999</v>
      </c>
      <c r="Q647" s="13">
        <f>IF(OR(Model!I653&gt;80,Model!I653&lt;0.02),39.55,Model!I653)</f>
        <v>39.549999999999997</v>
      </c>
      <c r="R647" s="13">
        <f>IF(OR(Model!J653&gt;80,Model!J653&lt;0.02),39.55,Model!J653)</f>
        <v>39.549999999999997</v>
      </c>
      <c r="S647" s="13">
        <f>IF(OR(Model!K653&gt;120,Model!K653&lt;0.02),63.9,Model!K653)</f>
        <v>63.9</v>
      </c>
      <c r="T647" s="13">
        <f>IF(OR(Model!L653&gt;11,Model!L653&lt;0.02),6.4719718,Model!L653)</f>
        <v>6.4719718000000004</v>
      </c>
      <c r="U647" s="13">
        <f t="shared" si="9"/>
        <v>0.94885144831249479</v>
      </c>
      <c r="V647" t="b">
        <f>IF(Model!B653&gt;0,'Calulations '!J647-U647)</f>
        <v>0</v>
      </c>
    </row>
    <row r="648" spans="10:22" x14ac:dyDescent="0.3">
      <c r="J648" s="13">
        <f>IF(OR(Model!B654&gt;7,Model!B654&lt;0.5),3.433,Model!B654)</f>
        <v>3.4329999999999998</v>
      </c>
      <c r="K648" s="13">
        <f>IF(OR(Model!C654&gt;0.4,Model!C654&lt;0.05),0.2550503,Model!C654)</f>
        <v>0.25505030000000001</v>
      </c>
      <c r="L648" s="13">
        <f>IF(OR(Model!D654&gt;5,Model!D654&lt;0.05),2.2251955,Model!D654)</f>
        <v>2.2251954999999999</v>
      </c>
      <c r="M648" s="13">
        <f>IF(OR(Model!E654&gt;3800,Model!E654&lt;0.02),1979.0503,Model!E654)</f>
        <v>1979.0503000000001</v>
      </c>
      <c r="N648" s="13">
        <f>IF(OR(Model!F654&gt;100,Model!F654&lt;0.02),44.390782,Model!F654)</f>
        <v>44.390782000000002</v>
      </c>
      <c r="O648" s="13">
        <f>IF(OR(Model!G654&gt;6,Model!G654&lt;0.02),1.74888827,Model!G654)</f>
        <v>1.7488882699999999</v>
      </c>
      <c r="P648" s="13">
        <f>IF(OR(Model!H654&gt;0.6,Model!H654&lt;0.02),0.3561162,Model!H654)</f>
        <v>0.35611619999999999</v>
      </c>
      <c r="Q648" s="13">
        <f>IF(OR(Model!I654&gt;80,Model!I654&lt;0.02),39.55,Model!I654)</f>
        <v>39.549999999999997</v>
      </c>
      <c r="R648" s="13">
        <f>IF(OR(Model!J654&gt;80,Model!J654&lt;0.02),39.55,Model!J654)</f>
        <v>39.549999999999997</v>
      </c>
      <c r="S648" s="13">
        <f>IF(OR(Model!K654&gt;120,Model!K654&lt;0.02),63.9,Model!K654)</f>
        <v>63.9</v>
      </c>
      <c r="T648" s="13">
        <f>IF(OR(Model!L654&gt;11,Model!L654&lt;0.02),6.4719718,Model!L654)</f>
        <v>6.4719718000000004</v>
      </c>
      <c r="U648" s="13">
        <f t="shared" si="9"/>
        <v>0.94885144831249479</v>
      </c>
      <c r="V648" t="b">
        <f>IF(Model!B654&gt;0,'Calulations '!J648-U648)</f>
        <v>0</v>
      </c>
    </row>
    <row r="649" spans="10:22" x14ac:dyDescent="0.3">
      <c r="J649" s="13">
        <f>IF(OR(Model!B655&gt;7,Model!B655&lt;0.5),3.433,Model!B655)</f>
        <v>3.4329999999999998</v>
      </c>
      <c r="K649" s="13">
        <f>IF(OR(Model!C655&gt;0.4,Model!C655&lt;0.05),0.2550503,Model!C655)</f>
        <v>0.25505030000000001</v>
      </c>
      <c r="L649" s="13">
        <f>IF(OR(Model!D655&gt;5,Model!D655&lt;0.05),2.2251955,Model!D655)</f>
        <v>2.2251954999999999</v>
      </c>
      <c r="M649" s="13">
        <f>IF(OR(Model!E655&gt;3800,Model!E655&lt;0.02),1979.0503,Model!E655)</f>
        <v>1979.0503000000001</v>
      </c>
      <c r="N649" s="13">
        <f>IF(OR(Model!F655&gt;100,Model!F655&lt;0.02),44.390782,Model!F655)</f>
        <v>44.390782000000002</v>
      </c>
      <c r="O649" s="13">
        <f>IF(OR(Model!G655&gt;6,Model!G655&lt;0.02),1.74888827,Model!G655)</f>
        <v>1.7488882699999999</v>
      </c>
      <c r="P649" s="13">
        <f>IF(OR(Model!H655&gt;0.6,Model!H655&lt;0.02),0.3561162,Model!H655)</f>
        <v>0.35611619999999999</v>
      </c>
      <c r="Q649" s="13">
        <f>IF(OR(Model!I655&gt;80,Model!I655&lt;0.02),39.55,Model!I655)</f>
        <v>39.549999999999997</v>
      </c>
      <c r="R649" s="13">
        <f>IF(OR(Model!J655&gt;80,Model!J655&lt;0.02),39.55,Model!J655)</f>
        <v>39.549999999999997</v>
      </c>
      <c r="S649" s="13">
        <f>IF(OR(Model!K655&gt;120,Model!K655&lt;0.02),63.9,Model!K655)</f>
        <v>63.9</v>
      </c>
      <c r="T649" s="13">
        <f>IF(OR(Model!L655&gt;11,Model!L655&lt;0.02),6.4719718,Model!L655)</f>
        <v>6.4719718000000004</v>
      </c>
      <c r="U649" s="13">
        <f t="shared" si="9"/>
        <v>0.94885144831249479</v>
      </c>
      <c r="V649" t="b">
        <f>IF(Model!B655&gt;0,'Calulations '!J649-U649)</f>
        <v>0</v>
      </c>
    </row>
    <row r="650" spans="10:22" x14ac:dyDescent="0.3">
      <c r="J650" s="13">
        <f>IF(OR(Model!B656&gt;7,Model!B656&lt;0.5),3.433,Model!B656)</f>
        <v>3.4329999999999998</v>
      </c>
      <c r="K650" s="13">
        <f>IF(OR(Model!C656&gt;0.4,Model!C656&lt;0.05),0.2550503,Model!C656)</f>
        <v>0.25505030000000001</v>
      </c>
      <c r="L650" s="13">
        <f>IF(OR(Model!D656&gt;5,Model!D656&lt;0.05),2.2251955,Model!D656)</f>
        <v>2.2251954999999999</v>
      </c>
      <c r="M650" s="13">
        <f>IF(OR(Model!E656&gt;3800,Model!E656&lt;0.02),1979.0503,Model!E656)</f>
        <v>1979.0503000000001</v>
      </c>
      <c r="N650" s="13">
        <f>IF(OR(Model!F656&gt;100,Model!F656&lt;0.02),44.390782,Model!F656)</f>
        <v>44.390782000000002</v>
      </c>
      <c r="O650" s="13">
        <f>IF(OR(Model!G656&gt;6,Model!G656&lt;0.02),1.74888827,Model!G656)</f>
        <v>1.7488882699999999</v>
      </c>
      <c r="P650" s="13">
        <f>IF(OR(Model!H656&gt;0.6,Model!H656&lt;0.02),0.3561162,Model!H656)</f>
        <v>0.35611619999999999</v>
      </c>
      <c r="Q650" s="13">
        <f>IF(OR(Model!I656&gt;80,Model!I656&lt;0.02),39.55,Model!I656)</f>
        <v>39.549999999999997</v>
      </c>
      <c r="R650" s="13">
        <f>IF(OR(Model!J656&gt;80,Model!J656&lt;0.02),39.55,Model!J656)</f>
        <v>39.549999999999997</v>
      </c>
      <c r="S650" s="13">
        <f>IF(OR(Model!K656&gt;120,Model!K656&lt;0.02),63.9,Model!K656)</f>
        <v>63.9</v>
      </c>
      <c r="T650" s="13">
        <f>IF(OR(Model!L656&gt;11,Model!L656&lt;0.02),6.4719718,Model!L656)</f>
        <v>6.4719718000000004</v>
      </c>
      <c r="U650" s="13">
        <f t="shared" si="9"/>
        <v>0.94885144831249479</v>
      </c>
      <c r="V650" t="b">
        <f>IF(Model!B656&gt;0,'Calulations '!J650-U650)</f>
        <v>0</v>
      </c>
    </row>
    <row r="651" spans="10:22" x14ac:dyDescent="0.3">
      <c r="J651" s="13">
        <f>IF(OR(Model!B657&gt;7,Model!B657&lt;0.5),3.433,Model!B657)</f>
        <v>3.4329999999999998</v>
      </c>
      <c r="K651" s="13">
        <f>IF(OR(Model!C657&gt;0.4,Model!C657&lt;0.05),0.2550503,Model!C657)</f>
        <v>0.25505030000000001</v>
      </c>
      <c r="L651" s="13">
        <f>IF(OR(Model!D657&gt;5,Model!D657&lt;0.05),2.2251955,Model!D657)</f>
        <v>2.2251954999999999</v>
      </c>
      <c r="M651" s="13">
        <f>IF(OR(Model!E657&gt;3800,Model!E657&lt;0.02),1979.0503,Model!E657)</f>
        <v>1979.0503000000001</v>
      </c>
      <c r="N651" s="13">
        <f>IF(OR(Model!F657&gt;100,Model!F657&lt;0.02),44.390782,Model!F657)</f>
        <v>44.390782000000002</v>
      </c>
      <c r="O651" s="13">
        <f>IF(OR(Model!G657&gt;6,Model!G657&lt;0.02),1.74888827,Model!G657)</f>
        <v>1.7488882699999999</v>
      </c>
      <c r="P651" s="13">
        <f>IF(OR(Model!H657&gt;0.6,Model!H657&lt;0.02),0.3561162,Model!H657)</f>
        <v>0.35611619999999999</v>
      </c>
      <c r="Q651" s="13">
        <f>IF(OR(Model!I657&gt;80,Model!I657&lt;0.02),39.55,Model!I657)</f>
        <v>39.549999999999997</v>
      </c>
      <c r="R651" s="13">
        <f>IF(OR(Model!J657&gt;80,Model!J657&lt;0.02),39.55,Model!J657)</f>
        <v>39.549999999999997</v>
      </c>
      <c r="S651" s="13">
        <f>IF(OR(Model!K657&gt;120,Model!K657&lt;0.02),63.9,Model!K657)</f>
        <v>63.9</v>
      </c>
      <c r="T651" s="13">
        <f>IF(OR(Model!L657&gt;11,Model!L657&lt;0.02),6.4719718,Model!L657)</f>
        <v>6.4719718000000004</v>
      </c>
      <c r="U651" s="13">
        <f t="shared" si="9"/>
        <v>0.94885144831249479</v>
      </c>
      <c r="V651" t="b">
        <f>IF(Model!B657&gt;0,'Calulations '!J651-U651)</f>
        <v>0</v>
      </c>
    </row>
    <row r="652" spans="10:22" x14ac:dyDescent="0.3">
      <c r="J652" s="13">
        <f>IF(OR(Model!B658&gt;7,Model!B658&lt;0.5),3.433,Model!B658)</f>
        <v>3.4329999999999998</v>
      </c>
      <c r="K652" s="13">
        <f>IF(OR(Model!C658&gt;0.4,Model!C658&lt;0.05),0.2550503,Model!C658)</f>
        <v>0.25505030000000001</v>
      </c>
      <c r="L652" s="13">
        <f>IF(OR(Model!D658&gt;5,Model!D658&lt;0.05),2.2251955,Model!D658)</f>
        <v>2.2251954999999999</v>
      </c>
      <c r="M652" s="13">
        <f>IF(OR(Model!E658&gt;3800,Model!E658&lt;0.02),1979.0503,Model!E658)</f>
        <v>1979.0503000000001</v>
      </c>
      <c r="N652" s="13">
        <f>IF(OR(Model!F658&gt;100,Model!F658&lt;0.02),44.390782,Model!F658)</f>
        <v>44.390782000000002</v>
      </c>
      <c r="O652" s="13">
        <f>IF(OR(Model!G658&gt;6,Model!G658&lt;0.02),1.74888827,Model!G658)</f>
        <v>1.7488882699999999</v>
      </c>
      <c r="P652" s="13">
        <f>IF(OR(Model!H658&gt;0.6,Model!H658&lt;0.02),0.3561162,Model!H658)</f>
        <v>0.35611619999999999</v>
      </c>
      <c r="Q652" s="13">
        <f>IF(OR(Model!I658&gt;80,Model!I658&lt;0.02),39.55,Model!I658)</f>
        <v>39.549999999999997</v>
      </c>
      <c r="R652" s="13">
        <f>IF(OR(Model!J658&gt;80,Model!J658&lt;0.02),39.55,Model!J658)</f>
        <v>39.549999999999997</v>
      </c>
      <c r="S652" s="13">
        <f>IF(OR(Model!K658&gt;120,Model!K658&lt;0.02),63.9,Model!K658)</f>
        <v>63.9</v>
      </c>
      <c r="T652" s="13">
        <f>IF(OR(Model!L658&gt;11,Model!L658&lt;0.02),6.4719718,Model!L658)</f>
        <v>6.4719718000000004</v>
      </c>
      <c r="U652" s="13">
        <f t="shared" ref="U652:U715" si="10">IF($A$10="NF",($B$83+$B$84*K652+$B$85*M652+$B$86*N652+$B$87*R652+$B$88*T652+(L652/39.1)*$B$89+(O652/20.04)*$B$90+(P652/12.16)*$B$91+(K652-0.254695965417868)*(((O652/20.04)-0.0873483583285303)*-7.3498004038469)+(K652-0.254695965417868)*(((P652/12.16)-0.0293638848126801)*-102.292324166221)+$B$94*J652),0)</f>
        <v>0.94885144831249479</v>
      </c>
      <c r="V652" t="b">
        <f>IF(Model!B658&gt;0,'Calulations '!J652-U652)</f>
        <v>0</v>
      </c>
    </row>
    <row r="653" spans="10:22" x14ac:dyDescent="0.3">
      <c r="J653" s="13">
        <f>IF(OR(Model!B659&gt;7,Model!B659&lt;0.5),3.433,Model!B659)</f>
        <v>3.4329999999999998</v>
      </c>
      <c r="K653" s="13">
        <f>IF(OR(Model!C659&gt;0.4,Model!C659&lt;0.05),0.2550503,Model!C659)</f>
        <v>0.25505030000000001</v>
      </c>
      <c r="L653" s="13">
        <f>IF(OR(Model!D659&gt;5,Model!D659&lt;0.05),2.2251955,Model!D659)</f>
        <v>2.2251954999999999</v>
      </c>
      <c r="M653" s="13">
        <f>IF(OR(Model!E659&gt;3800,Model!E659&lt;0.02),1979.0503,Model!E659)</f>
        <v>1979.0503000000001</v>
      </c>
      <c r="N653" s="13">
        <f>IF(OR(Model!F659&gt;100,Model!F659&lt;0.02),44.390782,Model!F659)</f>
        <v>44.390782000000002</v>
      </c>
      <c r="O653" s="13">
        <f>IF(OR(Model!G659&gt;6,Model!G659&lt;0.02),1.74888827,Model!G659)</f>
        <v>1.7488882699999999</v>
      </c>
      <c r="P653" s="13">
        <f>IF(OR(Model!H659&gt;0.6,Model!H659&lt;0.02),0.3561162,Model!H659)</f>
        <v>0.35611619999999999</v>
      </c>
      <c r="Q653" s="13">
        <f>IF(OR(Model!I659&gt;80,Model!I659&lt;0.02),39.55,Model!I659)</f>
        <v>39.549999999999997</v>
      </c>
      <c r="R653" s="13">
        <f>IF(OR(Model!J659&gt;80,Model!J659&lt;0.02),39.55,Model!J659)</f>
        <v>39.549999999999997</v>
      </c>
      <c r="S653" s="13">
        <f>IF(OR(Model!K659&gt;120,Model!K659&lt;0.02),63.9,Model!K659)</f>
        <v>63.9</v>
      </c>
      <c r="T653" s="13">
        <f>IF(OR(Model!L659&gt;11,Model!L659&lt;0.02),6.4719718,Model!L659)</f>
        <v>6.4719718000000004</v>
      </c>
      <c r="U653" s="13">
        <f t="shared" si="10"/>
        <v>0.94885144831249479</v>
      </c>
      <c r="V653" t="b">
        <f>IF(Model!B659&gt;0,'Calulations '!J653-U653)</f>
        <v>0</v>
      </c>
    </row>
    <row r="654" spans="10:22" x14ac:dyDescent="0.3">
      <c r="J654" s="13">
        <f>IF(OR(Model!B660&gt;7,Model!B660&lt;0.5),3.433,Model!B660)</f>
        <v>3.4329999999999998</v>
      </c>
      <c r="K654" s="13">
        <f>IF(OR(Model!C660&gt;0.4,Model!C660&lt;0.05),0.2550503,Model!C660)</f>
        <v>0.25505030000000001</v>
      </c>
      <c r="L654" s="13">
        <f>IF(OR(Model!D660&gt;5,Model!D660&lt;0.05),2.2251955,Model!D660)</f>
        <v>2.2251954999999999</v>
      </c>
      <c r="M654" s="13">
        <f>IF(OR(Model!E660&gt;3800,Model!E660&lt;0.02),1979.0503,Model!E660)</f>
        <v>1979.0503000000001</v>
      </c>
      <c r="N654" s="13">
        <f>IF(OR(Model!F660&gt;100,Model!F660&lt;0.02),44.390782,Model!F660)</f>
        <v>44.390782000000002</v>
      </c>
      <c r="O654" s="13">
        <f>IF(OR(Model!G660&gt;6,Model!G660&lt;0.02),1.74888827,Model!G660)</f>
        <v>1.7488882699999999</v>
      </c>
      <c r="P654" s="13">
        <f>IF(OR(Model!H660&gt;0.6,Model!H660&lt;0.02),0.3561162,Model!H660)</f>
        <v>0.35611619999999999</v>
      </c>
      <c r="Q654" s="13">
        <f>IF(OR(Model!I660&gt;80,Model!I660&lt;0.02),39.55,Model!I660)</f>
        <v>39.549999999999997</v>
      </c>
      <c r="R654" s="13">
        <f>IF(OR(Model!J660&gt;80,Model!J660&lt;0.02),39.55,Model!J660)</f>
        <v>39.549999999999997</v>
      </c>
      <c r="S654" s="13">
        <f>IF(OR(Model!K660&gt;120,Model!K660&lt;0.02),63.9,Model!K660)</f>
        <v>63.9</v>
      </c>
      <c r="T654" s="13">
        <f>IF(OR(Model!L660&gt;11,Model!L660&lt;0.02),6.4719718,Model!L660)</f>
        <v>6.4719718000000004</v>
      </c>
      <c r="U654" s="13">
        <f t="shared" si="10"/>
        <v>0.94885144831249479</v>
      </c>
      <c r="V654" t="b">
        <f>IF(Model!B660&gt;0,'Calulations '!J654-U654)</f>
        <v>0</v>
      </c>
    </row>
    <row r="655" spans="10:22" x14ac:dyDescent="0.3">
      <c r="J655" s="13">
        <f>IF(OR(Model!B661&gt;7,Model!B661&lt;0.5),3.433,Model!B661)</f>
        <v>3.4329999999999998</v>
      </c>
      <c r="K655" s="13">
        <f>IF(OR(Model!C661&gt;0.4,Model!C661&lt;0.05),0.2550503,Model!C661)</f>
        <v>0.25505030000000001</v>
      </c>
      <c r="L655" s="13">
        <f>IF(OR(Model!D661&gt;5,Model!D661&lt;0.05),2.2251955,Model!D661)</f>
        <v>2.2251954999999999</v>
      </c>
      <c r="M655" s="13">
        <f>IF(OR(Model!E661&gt;3800,Model!E661&lt;0.02),1979.0503,Model!E661)</f>
        <v>1979.0503000000001</v>
      </c>
      <c r="N655" s="13">
        <f>IF(OR(Model!F661&gt;100,Model!F661&lt;0.02),44.390782,Model!F661)</f>
        <v>44.390782000000002</v>
      </c>
      <c r="O655" s="13">
        <f>IF(OR(Model!G661&gt;6,Model!G661&lt;0.02),1.74888827,Model!G661)</f>
        <v>1.7488882699999999</v>
      </c>
      <c r="P655" s="13">
        <f>IF(OR(Model!H661&gt;0.6,Model!H661&lt;0.02),0.3561162,Model!H661)</f>
        <v>0.35611619999999999</v>
      </c>
      <c r="Q655" s="13">
        <f>IF(OR(Model!I661&gt;80,Model!I661&lt;0.02),39.55,Model!I661)</f>
        <v>39.549999999999997</v>
      </c>
      <c r="R655" s="13">
        <f>IF(OR(Model!J661&gt;80,Model!J661&lt;0.02),39.55,Model!J661)</f>
        <v>39.549999999999997</v>
      </c>
      <c r="S655" s="13">
        <f>IF(OR(Model!K661&gt;120,Model!K661&lt;0.02),63.9,Model!K661)</f>
        <v>63.9</v>
      </c>
      <c r="T655" s="13">
        <f>IF(OR(Model!L661&gt;11,Model!L661&lt;0.02),6.4719718,Model!L661)</f>
        <v>6.4719718000000004</v>
      </c>
      <c r="U655" s="13">
        <f t="shared" si="10"/>
        <v>0.94885144831249479</v>
      </c>
      <c r="V655" t="b">
        <f>IF(Model!B661&gt;0,'Calulations '!J655-U655)</f>
        <v>0</v>
      </c>
    </row>
    <row r="656" spans="10:22" x14ac:dyDescent="0.3">
      <c r="J656" s="13">
        <f>IF(OR(Model!B662&gt;7,Model!B662&lt;0.5),3.433,Model!B662)</f>
        <v>3.4329999999999998</v>
      </c>
      <c r="K656" s="13">
        <f>IF(OR(Model!C662&gt;0.4,Model!C662&lt;0.05),0.2550503,Model!C662)</f>
        <v>0.25505030000000001</v>
      </c>
      <c r="L656" s="13">
        <f>IF(OR(Model!D662&gt;5,Model!D662&lt;0.05),2.2251955,Model!D662)</f>
        <v>2.2251954999999999</v>
      </c>
      <c r="M656" s="13">
        <f>IF(OR(Model!E662&gt;3800,Model!E662&lt;0.02),1979.0503,Model!E662)</f>
        <v>1979.0503000000001</v>
      </c>
      <c r="N656" s="13">
        <f>IF(OR(Model!F662&gt;100,Model!F662&lt;0.02),44.390782,Model!F662)</f>
        <v>44.390782000000002</v>
      </c>
      <c r="O656" s="13">
        <f>IF(OR(Model!G662&gt;6,Model!G662&lt;0.02),1.74888827,Model!G662)</f>
        <v>1.7488882699999999</v>
      </c>
      <c r="P656" s="13">
        <f>IF(OR(Model!H662&gt;0.6,Model!H662&lt;0.02),0.3561162,Model!H662)</f>
        <v>0.35611619999999999</v>
      </c>
      <c r="Q656" s="13">
        <f>IF(OR(Model!I662&gt;80,Model!I662&lt;0.02),39.55,Model!I662)</f>
        <v>39.549999999999997</v>
      </c>
      <c r="R656" s="13">
        <f>IF(OR(Model!J662&gt;80,Model!J662&lt;0.02),39.55,Model!J662)</f>
        <v>39.549999999999997</v>
      </c>
      <c r="S656" s="13">
        <f>IF(OR(Model!K662&gt;120,Model!K662&lt;0.02),63.9,Model!K662)</f>
        <v>63.9</v>
      </c>
      <c r="T656" s="13">
        <f>IF(OR(Model!L662&gt;11,Model!L662&lt;0.02),6.4719718,Model!L662)</f>
        <v>6.4719718000000004</v>
      </c>
      <c r="U656" s="13">
        <f t="shared" si="10"/>
        <v>0.94885144831249479</v>
      </c>
      <c r="V656" t="b">
        <f>IF(Model!B662&gt;0,'Calulations '!J656-U656)</f>
        <v>0</v>
      </c>
    </row>
    <row r="657" spans="10:22" x14ac:dyDescent="0.3">
      <c r="J657" s="13">
        <f>IF(OR(Model!B663&gt;7,Model!B663&lt;0.5),3.433,Model!B663)</f>
        <v>3.4329999999999998</v>
      </c>
      <c r="K657" s="13">
        <f>IF(OR(Model!C663&gt;0.4,Model!C663&lt;0.05),0.2550503,Model!C663)</f>
        <v>0.25505030000000001</v>
      </c>
      <c r="L657" s="13">
        <f>IF(OR(Model!D663&gt;5,Model!D663&lt;0.05),2.2251955,Model!D663)</f>
        <v>2.2251954999999999</v>
      </c>
      <c r="M657" s="13">
        <f>IF(OR(Model!E663&gt;3800,Model!E663&lt;0.02),1979.0503,Model!E663)</f>
        <v>1979.0503000000001</v>
      </c>
      <c r="N657" s="13">
        <f>IF(OR(Model!F663&gt;100,Model!F663&lt;0.02),44.390782,Model!F663)</f>
        <v>44.390782000000002</v>
      </c>
      <c r="O657" s="13">
        <f>IF(OR(Model!G663&gt;6,Model!G663&lt;0.02),1.74888827,Model!G663)</f>
        <v>1.7488882699999999</v>
      </c>
      <c r="P657" s="13">
        <f>IF(OR(Model!H663&gt;0.6,Model!H663&lt;0.02),0.3561162,Model!H663)</f>
        <v>0.35611619999999999</v>
      </c>
      <c r="Q657" s="13">
        <f>IF(OR(Model!I663&gt;80,Model!I663&lt;0.02),39.55,Model!I663)</f>
        <v>39.549999999999997</v>
      </c>
      <c r="R657" s="13">
        <f>IF(OR(Model!J663&gt;80,Model!J663&lt;0.02),39.55,Model!J663)</f>
        <v>39.549999999999997</v>
      </c>
      <c r="S657" s="13">
        <f>IF(OR(Model!K663&gt;120,Model!K663&lt;0.02),63.9,Model!K663)</f>
        <v>63.9</v>
      </c>
      <c r="T657" s="13">
        <f>IF(OR(Model!L663&gt;11,Model!L663&lt;0.02),6.4719718,Model!L663)</f>
        <v>6.4719718000000004</v>
      </c>
      <c r="U657" s="13">
        <f t="shared" si="10"/>
        <v>0.94885144831249479</v>
      </c>
      <c r="V657" t="b">
        <f>IF(Model!B663&gt;0,'Calulations '!J657-U657)</f>
        <v>0</v>
      </c>
    </row>
    <row r="658" spans="10:22" x14ac:dyDescent="0.3">
      <c r="J658" s="13">
        <f>IF(OR(Model!B664&gt;7,Model!B664&lt;0.5),3.433,Model!B664)</f>
        <v>3.4329999999999998</v>
      </c>
      <c r="K658" s="13">
        <f>IF(OR(Model!C664&gt;0.4,Model!C664&lt;0.05),0.2550503,Model!C664)</f>
        <v>0.25505030000000001</v>
      </c>
      <c r="L658" s="13">
        <f>IF(OR(Model!D664&gt;5,Model!D664&lt;0.05),2.2251955,Model!D664)</f>
        <v>2.2251954999999999</v>
      </c>
      <c r="M658" s="13">
        <f>IF(OR(Model!E664&gt;3800,Model!E664&lt;0.02),1979.0503,Model!E664)</f>
        <v>1979.0503000000001</v>
      </c>
      <c r="N658" s="13">
        <f>IF(OR(Model!F664&gt;100,Model!F664&lt;0.02),44.390782,Model!F664)</f>
        <v>44.390782000000002</v>
      </c>
      <c r="O658" s="13">
        <f>IF(OR(Model!G664&gt;6,Model!G664&lt;0.02),1.74888827,Model!G664)</f>
        <v>1.7488882699999999</v>
      </c>
      <c r="P658" s="13">
        <f>IF(OR(Model!H664&gt;0.6,Model!H664&lt;0.02),0.3561162,Model!H664)</f>
        <v>0.35611619999999999</v>
      </c>
      <c r="Q658" s="13">
        <f>IF(OR(Model!I664&gt;80,Model!I664&lt;0.02),39.55,Model!I664)</f>
        <v>39.549999999999997</v>
      </c>
      <c r="R658" s="13">
        <f>IF(OR(Model!J664&gt;80,Model!J664&lt;0.02),39.55,Model!J664)</f>
        <v>39.549999999999997</v>
      </c>
      <c r="S658" s="13">
        <f>IF(OR(Model!K664&gt;120,Model!K664&lt;0.02),63.9,Model!K664)</f>
        <v>63.9</v>
      </c>
      <c r="T658" s="13">
        <f>IF(OR(Model!L664&gt;11,Model!L664&lt;0.02),6.4719718,Model!L664)</f>
        <v>6.4719718000000004</v>
      </c>
      <c r="U658" s="13">
        <f t="shared" si="10"/>
        <v>0.94885144831249479</v>
      </c>
      <c r="V658" t="b">
        <f>IF(Model!B664&gt;0,'Calulations '!J658-U658)</f>
        <v>0</v>
      </c>
    </row>
    <row r="659" spans="10:22" x14ac:dyDescent="0.3">
      <c r="J659" s="13">
        <f>IF(OR(Model!B665&gt;7,Model!B665&lt;0.5),3.433,Model!B665)</f>
        <v>3.4329999999999998</v>
      </c>
      <c r="K659" s="13">
        <f>IF(OR(Model!C665&gt;0.4,Model!C665&lt;0.05),0.2550503,Model!C665)</f>
        <v>0.25505030000000001</v>
      </c>
      <c r="L659" s="13">
        <f>IF(OR(Model!D665&gt;5,Model!D665&lt;0.05),2.2251955,Model!D665)</f>
        <v>2.2251954999999999</v>
      </c>
      <c r="M659" s="13">
        <f>IF(OR(Model!E665&gt;3800,Model!E665&lt;0.02),1979.0503,Model!E665)</f>
        <v>1979.0503000000001</v>
      </c>
      <c r="N659" s="13">
        <f>IF(OR(Model!F665&gt;100,Model!F665&lt;0.02),44.390782,Model!F665)</f>
        <v>44.390782000000002</v>
      </c>
      <c r="O659" s="13">
        <f>IF(OR(Model!G665&gt;6,Model!G665&lt;0.02),1.74888827,Model!G665)</f>
        <v>1.7488882699999999</v>
      </c>
      <c r="P659" s="13">
        <f>IF(OR(Model!H665&gt;0.6,Model!H665&lt;0.02),0.3561162,Model!H665)</f>
        <v>0.35611619999999999</v>
      </c>
      <c r="Q659" s="13">
        <f>IF(OR(Model!I665&gt;80,Model!I665&lt;0.02),39.55,Model!I665)</f>
        <v>39.549999999999997</v>
      </c>
      <c r="R659" s="13">
        <f>IF(OR(Model!J665&gt;80,Model!J665&lt;0.02),39.55,Model!J665)</f>
        <v>39.549999999999997</v>
      </c>
      <c r="S659" s="13">
        <f>IF(OR(Model!K665&gt;120,Model!K665&lt;0.02),63.9,Model!K665)</f>
        <v>63.9</v>
      </c>
      <c r="T659" s="13">
        <f>IF(OR(Model!L665&gt;11,Model!L665&lt;0.02),6.4719718,Model!L665)</f>
        <v>6.4719718000000004</v>
      </c>
      <c r="U659" s="13">
        <f t="shared" si="10"/>
        <v>0.94885144831249479</v>
      </c>
      <c r="V659" t="b">
        <f>IF(Model!B665&gt;0,'Calulations '!J659-U659)</f>
        <v>0</v>
      </c>
    </row>
    <row r="660" spans="10:22" x14ac:dyDescent="0.3">
      <c r="J660" s="13">
        <f>IF(OR(Model!B666&gt;7,Model!B666&lt;0.5),3.433,Model!B666)</f>
        <v>3.4329999999999998</v>
      </c>
      <c r="K660" s="13">
        <f>IF(OR(Model!C666&gt;0.4,Model!C666&lt;0.05),0.2550503,Model!C666)</f>
        <v>0.25505030000000001</v>
      </c>
      <c r="L660" s="13">
        <f>IF(OR(Model!D666&gt;5,Model!D666&lt;0.05),2.2251955,Model!D666)</f>
        <v>2.2251954999999999</v>
      </c>
      <c r="M660" s="13">
        <f>IF(OR(Model!E666&gt;3800,Model!E666&lt;0.02),1979.0503,Model!E666)</f>
        <v>1979.0503000000001</v>
      </c>
      <c r="N660" s="13">
        <f>IF(OR(Model!F666&gt;100,Model!F666&lt;0.02),44.390782,Model!F666)</f>
        <v>44.390782000000002</v>
      </c>
      <c r="O660" s="13">
        <f>IF(OR(Model!G666&gt;6,Model!G666&lt;0.02),1.74888827,Model!G666)</f>
        <v>1.7488882699999999</v>
      </c>
      <c r="P660" s="13">
        <f>IF(OR(Model!H666&gt;0.6,Model!H666&lt;0.02),0.3561162,Model!H666)</f>
        <v>0.35611619999999999</v>
      </c>
      <c r="Q660" s="13">
        <f>IF(OR(Model!I666&gt;80,Model!I666&lt;0.02),39.55,Model!I666)</f>
        <v>39.549999999999997</v>
      </c>
      <c r="R660" s="13">
        <f>IF(OR(Model!J666&gt;80,Model!J666&lt;0.02),39.55,Model!J666)</f>
        <v>39.549999999999997</v>
      </c>
      <c r="S660" s="13">
        <f>IF(OR(Model!K666&gt;120,Model!K666&lt;0.02),63.9,Model!K666)</f>
        <v>63.9</v>
      </c>
      <c r="T660" s="13">
        <f>IF(OR(Model!L666&gt;11,Model!L666&lt;0.02),6.4719718,Model!L666)</f>
        <v>6.4719718000000004</v>
      </c>
      <c r="U660" s="13">
        <f t="shared" si="10"/>
        <v>0.94885144831249479</v>
      </c>
      <c r="V660" t="b">
        <f>IF(Model!B666&gt;0,'Calulations '!J660-U660)</f>
        <v>0</v>
      </c>
    </row>
    <row r="661" spans="10:22" x14ac:dyDescent="0.3">
      <c r="J661" s="13">
        <f>IF(OR(Model!B667&gt;7,Model!B667&lt;0.5),3.433,Model!B667)</f>
        <v>3.4329999999999998</v>
      </c>
      <c r="K661" s="13">
        <f>IF(OR(Model!C667&gt;0.4,Model!C667&lt;0.05),0.2550503,Model!C667)</f>
        <v>0.25505030000000001</v>
      </c>
      <c r="L661" s="13">
        <f>IF(OR(Model!D667&gt;5,Model!D667&lt;0.05),2.2251955,Model!D667)</f>
        <v>2.2251954999999999</v>
      </c>
      <c r="M661" s="13">
        <f>IF(OR(Model!E667&gt;3800,Model!E667&lt;0.02),1979.0503,Model!E667)</f>
        <v>1979.0503000000001</v>
      </c>
      <c r="N661" s="13">
        <f>IF(OR(Model!F667&gt;100,Model!F667&lt;0.02),44.390782,Model!F667)</f>
        <v>44.390782000000002</v>
      </c>
      <c r="O661" s="13">
        <f>IF(OR(Model!G667&gt;6,Model!G667&lt;0.02),1.74888827,Model!G667)</f>
        <v>1.7488882699999999</v>
      </c>
      <c r="P661" s="13">
        <f>IF(OR(Model!H667&gt;0.6,Model!H667&lt;0.02),0.3561162,Model!H667)</f>
        <v>0.35611619999999999</v>
      </c>
      <c r="Q661" s="13">
        <f>IF(OR(Model!I667&gt;80,Model!I667&lt;0.02),39.55,Model!I667)</f>
        <v>39.549999999999997</v>
      </c>
      <c r="R661" s="13">
        <f>IF(OR(Model!J667&gt;80,Model!J667&lt;0.02),39.55,Model!J667)</f>
        <v>39.549999999999997</v>
      </c>
      <c r="S661" s="13">
        <f>IF(OR(Model!K667&gt;120,Model!K667&lt;0.02),63.9,Model!K667)</f>
        <v>63.9</v>
      </c>
      <c r="T661" s="13">
        <f>IF(OR(Model!L667&gt;11,Model!L667&lt;0.02),6.4719718,Model!L667)</f>
        <v>6.4719718000000004</v>
      </c>
      <c r="U661" s="13">
        <f t="shared" si="10"/>
        <v>0.94885144831249479</v>
      </c>
      <c r="V661" t="b">
        <f>IF(Model!B667&gt;0,'Calulations '!J661-U661)</f>
        <v>0</v>
      </c>
    </row>
    <row r="662" spans="10:22" x14ac:dyDescent="0.3">
      <c r="J662" s="13">
        <f>IF(OR(Model!B668&gt;7,Model!B668&lt;0.5),3.433,Model!B668)</f>
        <v>3.4329999999999998</v>
      </c>
      <c r="K662" s="13">
        <f>IF(OR(Model!C668&gt;0.4,Model!C668&lt;0.05),0.2550503,Model!C668)</f>
        <v>0.25505030000000001</v>
      </c>
      <c r="L662" s="13">
        <f>IF(OR(Model!D668&gt;5,Model!D668&lt;0.05),2.2251955,Model!D668)</f>
        <v>2.2251954999999999</v>
      </c>
      <c r="M662" s="13">
        <f>IF(OR(Model!E668&gt;3800,Model!E668&lt;0.02),1979.0503,Model!E668)</f>
        <v>1979.0503000000001</v>
      </c>
      <c r="N662" s="13">
        <f>IF(OR(Model!F668&gt;100,Model!F668&lt;0.02),44.390782,Model!F668)</f>
        <v>44.390782000000002</v>
      </c>
      <c r="O662" s="13">
        <f>IF(OR(Model!G668&gt;6,Model!G668&lt;0.02),1.74888827,Model!G668)</f>
        <v>1.7488882699999999</v>
      </c>
      <c r="P662" s="13">
        <f>IF(OR(Model!H668&gt;0.6,Model!H668&lt;0.02),0.3561162,Model!H668)</f>
        <v>0.35611619999999999</v>
      </c>
      <c r="Q662" s="13">
        <f>IF(OR(Model!I668&gt;80,Model!I668&lt;0.02),39.55,Model!I668)</f>
        <v>39.549999999999997</v>
      </c>
      <c r="R662" s="13">
        <f>IF(OR(Model!J668&gt;80,Model!J668&lt;0.02),39.55,Model!J668)</f>
        <v>39.549999999999997</v>
      </c>
      <c r="S662" s="13">
        <f>IF(OR(Model!K668&gt;120,Model!K668&lt;0.02),63.9,Model!K668)</f>
        <v>63.9</v>
      </c>
      <c r="T662" s="13">
        <f>IF(OR(Model!L668&gt;11,Model!L668&lt;0.02),6.4719718,Model!L668)</f>
        <v>6.4719718000000004</v>
      </c>
      <c r="U662" s="13">
        <f t="shared" si="10"/>
        <v>0.94885144831249479</v>
      </c>
      <c r="V662" t="b">
        <f>IF(Model!B668&gt;0,'Calulations '!J662-U662)</f>
        <v>0</v>
      </c>
    </row>
    <row r="663" spans="10:22" x14ac:dyDescent="0.3">
      <c r="J663" s="13">
        <f>IF(OR(Model!B669&gt;7,Model!B669&lt;0.5),3.433,Model!B669)</f>
        <v>3.4329999999999998</v>
      </c>
      <c r="K663" s="13">
        <f>IF(OR(Model!C669&gt;0.4,Model!C669&lt;0.05),0.2550503,Model!C669)</f>
        <v>0.25505030000000001</v>
      </c>
      <c r="L663" s="13">
        <f>IF(OR(Model!D669&gt;5,Model!D669&lt;0.05),2.2251955,Model!D669)</f>
        <v>2.2251954999999999</v>
      </c>
      <c r="M663" s="13">
        <f>IF(OR(Model!E669&gt;3800,Model!E669&lt;0.02),1979.0503,Model!E669)</f>
        <v>1979.0503000000001</v>
      </c>
      <c r="N663" s="13">
        <f>IF(OR(Model!F669&gt;100,Model!F669&lt;0.02),44.390782,Model!F669)</f>
        <v>44.390782000000002</v>
      </c>
      <c r="O663" s="13">
        <f>IF(OR(Model!G669&gt;6,Model!G669&lt;0.02),1.74888827,Model!G669)</f>
        <v>1.7488882699999999</v>
      </c>
      <c r="P663" s="13">
        <f>IF(OR(Model!H669&gt;0.6,Model!H669&lt;0.02),0.3561162,Model!H669)</f>
        <v>0.35611619999999999</v>
      </c>
      <c r="Q663" s="13">
        <f>IF(OR(Model!I669&gt;80,Model!I669&lt;0.02),39.55,Model!I669)</f>
        <v>39.549999999999997</v>
      </c>
      <c r="R663" s="13">
        <f>IF(OR(Model!J669&gt;80,Model!J669&lt;0.02),39.55,Model!J669)</f>
        <v>39.549999999999997</v>
      </c>
      <c r="S663" s="13">
        <f>IF(OR(Model!K669&gt;120,Model!K669&lt;0.02),63.9,Model!K669)</f>
        <v>63.9</v>
      </c>
      <c r="T663" s="13">
        <f>IF(OR(Model!L669&gt;11,Model!L669&lt;0.02),6.4719718,Model!L669)</f>
        <v>6.4719718000000004</v>
      </c>
      <c r="U663" s="13">
        <f t="shared" si="10"/>
        <v>0.94885144831249479</v>
      </c>
      <c r="V663" t="b">
        <f>IF(Model!B669&gt;0,'Calulations '!J663-U663)</f>
        <v>0</v>
      </c>
    </row>
    <row r="664" spans="10:22" x14ac:dyDescent="0.3">
      <c r="J664" s="13">
        <f>IF(OR(Model!B670&gt;7,Model!B670&lt;0.5),3.433,Model!B670)</f>
        <v>3.4329999999999998</v>
      </c>
      <c r="K664" s="13">
        <f>IF(OR(Model!C670&gt;0.4,Model!C670&lt;0.05),0.2550503,Model!C670)</f>
        <v>0.25505030000000001</v>
      </c>
      <c r="L664" s="13">
        <f>IF(OR(Model!D670&gt;5,Model!D670&lt;0.05),2.2251955,Model!D670)</f>
        <v>2.2251954999999999</v>
      </c>
      <c r="M664" s="13">
        <f>IF(OR(Model!E670&gt;3800,Model!E670&lt;0.02),1979.0503,Model!E670)</f>
        <v>1979.0503000000001</v>
      </c>
      <c r="N664" s="13">
        <f>IF(OR(Model!F670&gt;100,Model!F670&lt;0.02),44.390782,Model!F670)</f>
        <v>44.390782000000002</v>
      </c>
      <c r="O664" s="13">
        <f>IF(OR(Model!G670&gt;6,Model!G670&lt;0.02),1.74888827,Model!G670)</f>
        <v>1.7488882699999999</v>
      </c>
      <c r="P664" s="13">
        <f>IF(OR(Model!H670&gt;0.6,Model!H670&lt;0.02),0.3561162,Model!H670)</f>
        <v>0.35611619999999999</v>
      </c>
      <c r="Q664" s="13">
        <f>IF(OR(Model!I670&gt;80,Model!I670&lt;0.02),39.55,Model!I670)</f>
        <v>39.549999999999997</v>
      </c>
      <c r="R664" s="13">
        <f>IF(OR(Model!J670&gt;80,Model!J670&lt;0.02),39.55,Model!J670)</f>
        <v>39.549999999999997</v>
      </c>
      <c r="S664" s="13">
        <f>IF(OR(Model!K670&gt;120,Model!K670&lt;0.02),63.9,Model!K670)</f>
        <v>63.9</v>
      </c>
      <c r="T664" s="13">
        <f>IF(OR(Model!L670&gt;11,Model!L670&lt;0.02),6.4719718,Model!L670)</f>
        <v>6.4719718000000004</v>
      </c>
      <c r="U664" s="13">
        <f t="shared" si="10"/>
        <v>0.94885144831249479</v>
      </c>
      <c r="V664" t="b">
        <f>IF(Model!B670&gt;0,'Calulations '!J664-U664)</f>
        <v>0</v>
      </c>
    </row>
    <row r="665" spans="10:22" x14ac:dyDescent="0.3">
      <c r="J665" s="13">
        <f>IF(OR(Model!B671&gt;7,Model!B671&lt;0.5),3.433,Model!B671)</f>
        <v>3.4329999999999998</v>
      </c>
      <c r="K665" s="13">
        <f>IF(OR(Model!C671&gt;0.4,Model!C671&lt;0.05),0.2550503,Model!C671)</f>
        <v>0.25505030000000001</v>
      </c>
      <c r="L665" s="13">
        <f>IF(OR(Model!D671&gt;5,Model!D671&lt;0.05),2.2251955,Model!D671)</f>
        <v>2.2251954999999999</v>
      </c>
      <c r="M665" s="13">
        <f>IF(OR(Model!E671&gt;3800,Model!E671&lt;0.02),1979.0503,Model!E671)</f>
        <v>1979.0503000000001</v>
      </c>
      <c r="N665" s="13">
        <f>IF(OR(Model!F671&gt;100,Model!F671&lt;0.02),44.390782,Model!F671)</f>
        <v>44.390782000000002</v>
      </c>
      <c r="O665" s="13">
        <f>IF(OR(Model!G671&gt;6,Model!G671&lt;0.02),1.74888827,Model!G671)</f>
        <v>1.7488882699999999</v>
      </c>
      <c r="P665" s="13">
        <f>IF(OR(Model!H671&gt;0.6,Model!H671&lt;0.02),0.3561162,Model!H671)</f>
        <v>0.35611619999999999</v>
      </c>
      <c r="Q665" s="13">
        <f>IF(OR(Model!I671&gt;80,Model!I671&lt;0.02),39.55,Model!I671)</f>
        <v>39.549999999999997</v>
      </c>
      <c r="R665" s="13">
        <f>IF(OR(Model!J671&gt;80,Model!J671&lt;0.02),39.55,Model!J671)</f>
        <v>39.549999999999997</v>
      </c>
      <c r="S665" s="13">
        <f>IF(OR(Model!K671&gt;120,Model!K671&lt;0.02),63.9,Model!K671)</f>
        <v>63.9</v>
      </c>
      <c r="T665" s="13">
        <f>IF(OR(Model!L671&gt;11,Model!L671&lt;0.02),6.4719718,Model!L671)</f>
        <v>6.4719718000000004</v>
      </c>
      <c r="U665" s="13">
        <f t="shared" si="10"/>
        <v>0.94885144831249479</v>
      </c>
      <c r="V665" t="b">
        <f>IF(Model!B671&gt;0,'Calulations '!J665-U665)</f>
        <v>0</v>
      </c>
    </row>
    <row r="666" spans="10:22" x14ac:dyDescent="0.3">
      <c r="J666" s="13">
        <f>IF(OR(Model!B672&gt;7,Model!B672&lt;0.5),3.433,Model!B672)</f>
        <v>3.4329999999999998</v>
      </c>
      <c r="K666" s="13">
        <f>IF(OR(Model!C672&gt;0.4,Model!C672&lt;0.05),0.2550503,Model!C672)</f>
        <v>0.25505030000000001</v>
      </c>
      <c r="L666" s="13">
        <f>IF(OR(Model!D672&gt;5,Model!D672&lt;0.05),2.2251955,Model!D672)</f>
        <v>2.2251954999999999</v>
      </c>
      <c r="M666" s="13">
        <f>IF(OR(Model!E672&gt;3800,Model!E672&lt;0.02),1979.0503,Model!E672)</f>
        <v>1979.0503000000001</v>
      </c>
      <c r="N666" s="13">
        <f>IF(OR(Model!F672&gt;100,Model!F672&lt;0.02),44.390782,Model!F672)</f>
        <v>44.390782000000002</v>
      </c>
      <c r="O666" s="13">
        <f>IF(OR(Model!G672&gt;6,Model!G672&lt;0.02),1.74888827,Model!G672)</f>
        <v>1.7488882699999999</v>
      </c>
      <c r="P666" s="13">
        <f>IF(OR(Model!H672&gt;0.6,Model!H672&lt;0.02),0.3561162,Model!H672)</f>
        <v>0.35611619999999999</v>
      </c>
      <c r="Q666" s="13">
        <f>IF(OR(Model!I672&gt;80,Model!I672&lt;0.02),39.55,Model!I672)</f>
        <v>39.549999999999997</v>
      </c>
      <c r="R666" s="13">
        <f>IF(OR(Model!J672&gt;80,Model!J672&lt;0.02),39.55,Model!J672)</f>
        <v>39.549999999999997</v>
      </c>
      <c r="S666" s="13">
        <f>IF(OR(Model!K672&gt;120,Model!K672&lt;0.02),63.9,Model!K672)</f>
        <v>63.9</v>
      </c>
      <c r="T666" s="13">
        <f>IF(OR(Model!L672&gt;11,Model!L672&lt;0.02),6.4719718,Model!L672)</f>
        <v>6.4719718000000004</v>
      </c>
      <c r="U666" s="13">
        <f t="shared" si="10"/>
        <v>0.94885144831249479</v>
      </c>
      <c r="V666" t="b">
        <f>IF(Model!B672&gt;0,'Calulations '!J666-U666)</f>
        <v>0</v>
      </c>
    </row>
    <row r="667" spans="10:22" x14ac:dyDescent="0.3">
      <c r="J667" s="13">
        <f>IF(OR(Model!B673&gt;7,Model!B673&lt;0.5),3.433,Model!B673)</f>
        <v>3.4329999999999998</v>
      </c>
      <c r="K667" s="13">
        <f>IF(OR(Model!C673&gt;0.4,Model!C673&lt;0.05),0.2550503,Model!C673)</f>
        <v>0.25505030000000001</v>
      </c>
      <c r="L667" s="13">
        <f>IF(OR(Model!D673&gt;5,Model!D673&lt;0.05),2.2251955,Model!D673)</f>
        <v>2.2251954999999999</v>
      </c>
      <c r="M667" s="13">
        <f>IF(OR(Model!E673&gt;3800,Model!E673&lt;0.02),1979.0503,Model!E673)</f>
        <v>1979.0503000000001</v>
      </c>
      <c r="N667" s="13">
        <f>IF(OR(Model!F673&gt;100,Model!F673&lt;0.02),44.390782,Model!F673)</f>
        <v>44.390782000000002</v>
      </c>
      <c r="O667" s="13">
        <f>IF(OR(Model!G673&gt;6,Model!G673&lt;0.02),1.74888827,Model!G673)</f>
        <v>1.7488882699999999</v>
      </c>
      <c r="P667" s="13">
        <f>IF(OR(Model!H673&gt;0.6,Model!H673&lt;0.02),0.3561162,Model!H673)</f>
        <v>0.35611619999999999</v>
      </c>
      <c r="Q667" s="13">
        <f>IF(OR(Model!I673&gt;80,Model!I673&lt;0.02),39.55,Model!I673)</f>
        <v>39.549999999999997</v>
      </c>
      <c r="R667" s="13">
        <f>IF(OR(Model!J673&gt;80,Model!J673&lt;0.02),39.55,Model!J673)</f>
        <v>39.549999999999997</v>
      </c>
      <c r="S667" s="13">
        <f>IF(OR(Model!K673&gt;120,Model!K673&lt;0.02),63.9,Model!K673)</f>
        <v>63.9</v>
      </c>
      <c r="T667" s="13">
        <f>IF(OR(Model!L673&gt;11,Model!L673&lt;0.02),6.4719718,Model!L673)</f>
        <v>6.4719718000000004</v>
      </c>
      <c r="U667" s="13">
        <f t="shared" si="10"/>
        <v>0.94885144831249479</v>
      </c>
      <c r="V667" t="b">
        <f>IF(Model!B673&gt;0,'Calulations '!J667-U667)</f>
        <v>0</v>
      </c>
    </row>
    <row r="668" spans="10:22" x14ac:dyDescent="0.3">
      <c r="J668" s="13">
        <f>IF(OR(Model!B674&gt;7,Model!B674&lt;0.5),3.433,Model!B674)</f>
        <v>3.4329999999999998</v>
      </c>
      <c r="K668" s="13">
        <f>IF(OR(Model!C674&gt;0.4,Model!C674&lt;0.05),0.2550503,Model!C674)</f>
        <v>0.25505030000000001</v>
      </c>
      <c r="L668" s="13">
        <f>IF(OR(Model!D674&gt;5,Model!D674&lt;0.05),2.2251955,Model!D674)</f>
        <v>2.2251954999999999</v>
      </c>
      <c r="M668" s="13">
        <f>IF(OR(Model!E674&gt;3800,Model!E674&lt;0.02),1979.0503,Model!E674)</f>
        <v>1979.0503000000001</v>
      </c>
      <c r="N668" s="13">
        <f>IF(OR(Model!F674&gt;100,Model!F674&lt;0.02),44.390782,Model!F674)</f>
        <v>44.390782000000002</v>
      </c>
      <c r="O668" s="13">
        <f>IF(OR(Model!G674&gt;6,Model!G674&lt;0.02),1.74888827,Model!G674)</f>
        <v>1.7488882699999999</v>
      </c>
      <c r="P668" s="13">
        <f>IF(OR(Model!H674&gt;0.6,Model!H674&lt;0.02),0.3561162,Model!H674)</f>
        <v>0.35611619999999999</v>
      </c>
      <c r="Q668" s="13">
        <f>IF(OR(Model!I674&gt;80,Model!I674&lt;0.02),39.55,Model!I674)</f>
        <v>39.549999999999997</v>
      </c>
      <c r="R668" s="13">
        <f>IF(OR(Model!J674&gt;80,Model!J674&lt;0.02),39.55,Model!J674)</f>
        <v>39.549999999999997</v>
      </c>
      <c r="S668" s="13">
        <f>IF(OR(Model!K674&gt;120,Model!K674&lt;0.02),63.9,Model!K674)</f>
        <v>63.9</v>
      </c>
      <c r="T668" s="13">
        <f>IF(OR(Model!L674&gt;11,Model!L674&lt;0.02),6.4719718,Model!L674)</f>
        <v>6.4719718000000004</v>
      </c>
      <c r="U668" s="13">
        <f t="shared" si="10"/>
        <v>0.94885144831249479</v>
      </c>
      <c r="V668" t="b">
        <f>IF(Model!B674&gt;0,'Calulations '!J668-U668)</f>
        <v>0</v>
      </c>
    </row>
    <row r="669" spans="10:22" x14ac:dyDescent="0.3">
      <c r="J669" s="13">
        <f>IF(OR(Model!B675&gt;7,Model!B675&lt;0.5),3.433,Model!B675)</f>
        <v>3.4329999999999998</v>
      </c>
      <c r="K669" s="13">
        <f>IF(OR(Model!C675&gt;0.4,Model!C675&lt;0.05),0.2550503,Model!C675)</f>
        <v>0.25505030000000001</v>
      </c>
      <c r="L669" s="13">
        <f>IF(OR(Model!D675&gt;5,Model!D675&lt;0.05),2.2251955,Model!D675)</f>
        <v>2.2251954999999999</v>
      </c>
      <c r="M669" s="13">
        <f>IF(OR(Model!E675&gt;3800,Model!E675&lt;0.02),1979.0503,Model!E675)</f>
        <v>1979.0503000000001</v>
      </c>
      <c r="N669" s="13">
        <f>IF(OR(Model!F675&gt;100,Model!F675&lt;0.02),44.390782,Model!F675)</f>
        <v>44.390782000000002</v>
      </c>
      <c r="O669" s="13">
        <f>IF(OR(Model!G675&gt;6,Model!G675&lt;0.02),1.74888827,Model!G675)</f>
        <v>1.7488882699999999</v>
      </c>
      <c r="P669" s="13">
        <f>IF(OR(Model!H675&gt;0.6,Model!H675&lt;0.02),0.3561162,Model!H675)</f>
        <v>0.35611619999999999</v>
      </c>
      <c r="Q669" s="13">
        <f>IF(OR(Model!I675&gt;80,Model!I675&lt;0.02),39.55,Model!I675)</f>
        <v>39.549999999999997</v>
      </c>
      <c r="R669" s="13">
        <f>IF(OR(Model!J675&gt;80,Model!J675&lt;0.02),39.55,Model!J675)</f>
        <v>39.549999999999997</v>
      </c>
      <c r="S669" s="13">
        <f>IF(OR(Model!K675&gt;120,Model!K675&lt;0.02),63.9,Model!K675)</f>
        <v>63.9</v>
      </c>
      <c r="T669" s="13">
        <f>IF(OR(Model!L675&gt;11,Model!L675&lt;0.02),6.4719718,Model!L675)</f>
        <v>6.4719718000000004</v>
      </c>
      <c r="U669" s="13">
        <f t="shared" si="10"/>
        <v>0.94885144831249479</v>
      </c>
      <c r="V669" t="b">
        <f>IF(Model!B675&gt;0,'Calulations '!J669-U669)</f>
        <v>0</v>
      </c>
    </row>
    <row r="670" spans="10:22" x14ac:dyDescent="0.3">
      <c r="J670" s="13">
        <f>IF(OR(Model!B676&gt;7,Model!B676&lt;0.5),3.433,Model!B676)</f>
        <v>3.4329999999999998</v>
      </c>
      <c r="K670" s="13">
        <f>IF(OR(Model!C676&gt;0.4,Model!C676&lt;0.05),0.2550503,Model!C676)</f>
        <v>0.25505030000000001</v>
      </c>
      <c r="L670" s="13">
        <f>IF(OR(Model!D676&gt;5,Model!D676&lt;0.05),2.2251955,Model!D676)</f>
        <v>2.2251954999999999</v>
      </c>
      <c r="M670" s="13">
        <f>IF(OR(Model!E676&gt;3800,Model!E676&lt;0.02),1979.0503,Model!E676)</f>
        <v>1979.0503000000001</v>
      </c>
      <c r="N670" s="13">
        <f>IF(OR(Model!F676&gt;100,Model!F676&lt;0.02),44.390782,Model!F676)</f>
        <v>44.390782000000002</v>
      </c>
      <c r="O670" s="13">
        <f>IF(OR(Model!G676&gt;6,Model!G676&lt;0.02),1.74888827,Model!G676)</f>
        <v>1.7488882699999999</v>
      </c>
      <c r="P670" s="13">
        <f>IF(OR(Model!H676&gt;0.6,Model!H676&lt;0.02),0.3561162,Model!H676)</f>
        <v>0.35611619999999999</v>
      </c>
      <c r="Q670" s="13">
        <f>IF(OR(Model!I676&gt;80,Model!I676&lt;0.02),39.55,Model!I676)</f>
        <v>39.549999999999997</v>
      </c>
      <c r="R670" s="13">
        <f>IF(OR(Model!J676&gt;80,Model!J676&lt;0.02),39.55,Model!J676)</f>
        <v>39.549999999999997</v>
      </c>
      <c r="S670" s="13">
        <f>IF(OR(Model!K676&gt;120,Model!K676&lt;0.02),63.9,Model!K676)</f>
        <v>63.9</v>
      </c>
      <c r="T670" s="13">
        <f>IF(OR(Model!L676&gt;11,Model!L676&lt;0.02),6.4719718,Model!L676)</f>
        <v>6.4719718000000004</v>
      </c>
      <c r="U670" s="13">
        <f t="shared" si="10"/>
        <v>0.94885144831249479</v>
      </c>
      <c r="V670" t="b">
        <f>IF(Model!B676&gt;0,'Calulations '!J670-U670)</f>
        <v>0</v>
      </c>
    </row>
    <row r="671" spans="10:22" x14ac:dyDescent="0.3">
      <c r="J671" s="13">
        <f>IF(OR(Model!B677&gt;7,Model!B677&lt;0.5),3.433,Model!B677)</f>
        <v>3.4329999999999998</v>
      </c>
      <c r="K671" s="13">
        <f>IF(OR(Model!C677&gt;0.4,Model!C677&lt;0.05),0.2550503,Model!C677)</f>
        <v>0.25505030000000001</v>
      </c>
      <c r="L671" s="13">
        <f>IF(OR(Model!D677&gt;5,Model!D677&lt;0.05),2.2251955,Model!D677)</f>
        <v>2.2251954999999999</v>
      </c>
      <c r="M671" s="13">
        <f>IF(OR(Model!E677&gt;3800,Model!E677&lt;0.02),1979.0503,Model!E677)</f>
        <v>1979.0503000000001</v>
      </c>
      <c r="N671" s="13">
        <f>IF(OR(Model!F677&gt;100,Model!F677&lt;0.02),44.390782,Model!F677)</f>
        <v>44.390782000000002</v>
      </c>
      <c r="O671" s="13">
        <f>IF(OR(Model!G677&gt;6,Model!G677&lt;0.02),1.74888827,Model!G677)</f>
        <v>1.7488882699999999</v>
      </c>
      <c r="P671" s="13">
        <f>IF(OR(Model!H677&gt;0.6,Model!H677&lt;0.02),0.3561162,Model!H677)</f>
        <v>0.35611619999999999</v>
      </c>
      <c r="Q671" s="13">
        <f>IF(OR(Model!I677&gt;80,Model!I677&lt;0.02),39.55,Model!I677)</f>
        <v>39.549999999999997</v>
      </c>
      <c r="R671" s="13">
        <f>IF(OR(Model!J677&gt;80,Model!J677&lt;0.02),39.55,Model!J677)</f>
        <v>39.549999999999997</v>
      </c>
      <c r="S671" s="13">
        <f>IF(OR(Model!K677&gt;120,Model!K677&lt;0.02),63.9,Model!K677)</f>
        <v>63.9</v>
      </c>
      <c r="T671" s="13">
        <f>IF(OR(Model!L677&gt;11,Model!L677&lt;0.02),6.4719718,Model!L677)</f>
        <v>6.4719718000000004</v>
      </c>
      <c r="U671" s="13">
        <f t="shared" si="10"/>
        <v>0.94885144831249479</v>
      </c>
      <c r="V671" t="b">
        <f>IF(Model!B677&gt;0,'Calulations '!J671-U671)</f>
        <v>0</v>
      </c>
    </row>
    <row r="672" spans="10:22" x14ac:dyDescent="0.3">
      <c r="J672" s="13">
        <f>IF(OR(Model!B678&gt;7,Model!B678&lt;0.5),3.433,Model!B678)</f>
        <v>3.4329999999999998</v>
      </c>
      <c r="K672" s="13">
        <f>IF(OR(Model!C678&gt;0.4,Model!C678&lt;0.05),0.2550503,Model!C678)</f>
        <v>0.25505030000000001</v>
      </c>
      <c r="L672" s="13">
        <f>IF(OR(Model!D678&gt;5,Model!D678&lt;0.05),2.2251955,Model!D678)</f>
        <v>2.2251954999999999</v>
      </c>
      <c r="M672" s="13">
        <f>IF(OR(Model!E678&gt;3800,Model!E678&lt;0.02),1979.0503,Model!E678)</f>
        <v>1979.0503000000001</v>
      </c>
      <c r="N672" s="13">
        <f>IF(OR(Model!F678&gt;100,Model!F678&lt;0.02),44.390782,Model!F678)</f>
        <v>44.390782000000002</v>
      </c>
      <c r="O672" s="13">
        <f>IF(OR(Model!G678&gt;6,Model!G678&lt;0.02),1.74888827,Model!G678)</f>
        <v>1.7488882699999999</v>
      </c>
      <c r="P672" s="13">
        <f>IF(OR(Model!H678&gt;0.6,Model!H678&lt;0.02),0.3561162,Model!H678)</f>
        <v>0.35611619999999999</v>
      </c>
      <c r="Q672" s="13">
        <f>IF(OR(Model!I678&gt;80,Model!I678&lt;0.02),39.55,Model!I678)</f>
        <v>39.549999999999997</v>
      </c>
      <c r="R672" s="13">
        <f>IF(OR(Model!J678&gt;80,Model!J678&lt;0.02),39.55,Model!J678)</f>
        <v>39.549999999999997</v>
      </c>
      <c r="S672" s="13">
        <f>IF(OR(Model!K678&gt;120,Model!K678&lt;0.02),63.9,Model!K678)</f>
        <v>63.9</v>
      </c>
      <c r="T672" s="13">
        <f>IF(OR(Model!L678&gt;11,Model!L678&lt;0.02),6.4719718,Model!L678)</f>
        <v>6.4719718000000004</v>
      </c>
      <c r="U672" s="13">
        <f t="shared" si="10"/>
        <v>0.94885144831249479</v>
      </c>
      <c r="V672" t="b">
        <f>IF(Model!B678&gt;0,'Calulations '!J672-U672)</f>
        <v>0</v>
      </c>
    </row>
    <row r="673" spans="10:22" x14ac:dyDescent="0.3">
      <c r="J673" s="13">
        <f>IF(OR(Model!B679&gt;7,Model!B679&lt;0.5),3.433,Model!B679)</f>
        <v>3.4329999999999998</v>
      </c>
      <c r="K673" s="13">
        <f>IF(OR(Model!C679&gt;0.4,Model!C679&lt;0.05),0.2550503,Model!C679)</f>
        <v>0.25505030000000001</v>
      </c>
      <c r="L673" s="13">
        <f>IF(OR(Model!D679&gt;5,Model!D679&lt;0.05),2.2251955,Model!D679)</f>
        <v>2.2251954999999999</v>
      </c>
      <c r="M673" s="13">
        <f>IF(OR(Model!E679&gt;3800,Model!E679&lt;0.02),1979.0503,Model!E679)</f>
        <v>1979.0503000000001</v>
      </c>
      <c r="N673" s="13">
        <f>IF(OR(Model!F679&gt;100,Model!F679&lt;0.02),44.390782,Model!F679)</f>
        <v>44.390782000000002</v>
      </c>
      <c r="O673" s="13">
        <f>IF(OR(Model!G679&gt;6,Model!G679&lt;0.02),1.74888827,Model!G679)</f>
        <v>1.7488882699999999</v>
      </c>
      <c r="P673" s="13">
        <f>IF(OR(Model!H679&gt;0.6,Model!H679&lt;0.02),0.3561162,Model!H679)</f>
        <v>0.35611619999999999</v>
      </c>
      <c r="Q673" s="13">
        <f>IF(OR(Model!I679&gt;80,Model!I679&lt;0.02),39.55,Model!I679)</f>
        <v>39.549999999999997</v>
      </c>
      <c r="R673" s="13">
        <f>IF(OR(Model!J679&gt;80,Model!J679&lt;0.02),39.55,Model!J679)</f>
        <v>39.549999999999997</v>
      </c>
      <c r="S673" s="13">
        <f>IF(OR(Model!K679&gt;120,Model!K679&lt;0.02),63.9,Model!K679)</f>
        <v>63.9</v>
      </c>
      <c r="T673" s="13">
        <f>IF(OR(Model!L679&gt;11,Model!L679&lt;0.02),6.4719718,Model!L679)</f>
        <v>6.4719718000000004</v>
      </c>
      <c r="U673" s="13">
        <f t="shared" si="10"/>
        <v>0.94885144831249479</v>
      </c>
      <c r="V673" t="b">
        <f>IF(Model!B679&gt;0,'Calulations '!J673-U673)</f>
        <v>0</v>
      </c>
    </row>
    <row r="674" spans="10:22" x14ac:dyDescent="0.3">
      <c r="J674" s="13">
        <f>IF(OR(Model!B680&gt;7,Model!B680&lt;0.5),3.433,Model!B680)</f>
        <v>3.4329999999999998</v>
      </c>
      <c r="K674" s="13">
        <f>IF(OR(Model!C680&gt;0.4,Model!C680&lt;0.05),0.2550503,Model!C680)</f>
        <v>0.25505030000000001</v>
      </c>
      <c r="L674" s="13">
        <f>IF(OR(Model!D680&gt;5,Model!D680&lt;0.05),2.2251955,Model!D680)</f>
        <v>2.2251954999999999</v>
      </c>
      <c r="M674" s="13">
        <f>IF(OR(Model!E680&gt;3800,Model!E680&lt;0.02),1979.0503,Model!E680)</f>
        <v>1979.0503000000001</v>
      </c>
      <c r="N674" s="13">
        <f>IF(OR(Model!F680&gt;100,Model!F680&lt;0.02),44.390782,Model!F680)</f>
        <v>44.390782000000002</v>
      </c>
      <c r="O674" s="13">
        <f>IF(OR(Model!G680&gt;6,Model!G680&lt;0.02),1.74888827,Model!G680)</f>
        <v>1.7488882699999999</v>
      </c>
      <c r="P674" s="13">
        <f>IF(OR(Model!H680&gt;0.6,Model!H680&lt;0.02),0.3561162,Model!H680)</f>
        <v>0.35611619999999999</v>
      </c>
      <c r="Q674" s="13">
        <f>IF(OR(Model!I680&gt;80,Model!I680&lt;0.02),39.55,Model!I680)</f>
        <v>39.549999999999997</v>
      </c>
      <c r="R674" s="13">
        <f>IF(OR(Model!J680&gt;80,Model!J680&lt;0.02),39.55,Model!J680)</f>
        <v>39.549999999999997</v>
      </c>
      <c r="S674" s="13">
        <f>IF(OR(Model!K680&gt;120,Model!K680&lt;0.02),63.9,Model!K680)</f>
        <v>63.9</v>
      </c>
      <c r="T674" s="13">
        <f>IF(OR(Model!L680&gt;11,Model!L680&lt;0.02),6.4719718,Model!L680)</f>
        <v>6.4719718000000004</v>
      </c>
      <c r="U674" s="13">
        <f t="shared" si="10"/>
        <v>0.94885144831249479</v>
      </c>
      <c r="V674" t="b">
        <f>IF(Model!B680&gt;0,'Calulations '!J674-U674)</f>
        <v>0</v>
      </c>
    </row>
    <row r="675" spans="10:22" x14ac:dyDescent="0.3">
      <c r="J675" s="13">
        <f>IF(OR(Model!B681&gt;7,Model!B681&lt;0.5),3.433,Model!B681)</f>
        <v>3.4329999999999998</v>
      </c>
      <c r="K675" s="13">
        <f>IF(OR(Model!C681&gt;0.4,Model!C681&lt;0.05),0.2550503,Model!C681)</f>
        <v>0.25505030000000001</v>
      </c>
      <c r="L675" s="13">
        <f>IF(OR(Model!D681&gt;5,Model!D681&lt;0.05),2.2251955,Model!D681)</f>
        <v>2.2251954999999999</v>
      </c>
      <c r="M675" s="13">
        <f>IF(OR(Model!E681&gt;3800,Model!E681&lt;0.02),1979.0503,Model!E681)</f>
        <v>1979.0503000000001</v>
      </c>
      <c r="N675" s="13">
        <f>IF(OR(Model!F681&gt;100,Model!F681&lt;0.02),44.390782,Model!F681)</f>
        <v>44.390782000000002</v>
      </c>
      <c r="O675" s="13">
        <f>IF(OR(Model!G681&gt;6,Model!G681&lt;0.02),1.74888827,Model!G681)</f>
        <v>1.7488882699999999</v>
      </c>
      <c r="P675" s="13">
        <f>IF(OR(Model!H681&gt;0.6,Model!H681&lt;0.02),0.3561162,Model!H681)</f>
        <v>0.35611619999999999</v>
      </c>
      <c r="Q675" s="13">
        <f>IF(OR(Model!I681&gt;80,Model!I681&lt;0.02),39.55,Model!I681)</f>
        <v>39.549999999999997</v>
      </c>
      <c r="R675" s="13">
        <f>IF(OR(Model!J681&gt;80,Model!J681&lt;0.02),39.55,Model!J681)</f>
        <v>39.549999999999997</v>
      </c>
      <c r="S675" s="13">
        <f>IF(OR(Model!K681&gt;120,Model!K681&lt;0.02),63.9,Model!K681)</f>
        <v>63.9</v>
      </c>
      <c r="T675" s="13">
        <f>IF(OR(Model!L681&gt;11,Model!L681&lt;0.02),6.4719718,Model!L681)</f>
        <v>6.4719718000000004</v>
      </c>
      <c r="U675" s="13">
        <f t="shared" si="10"/>
        <v>0.94885144831249479</v>
      </c>
      <c r="V675" t="b">
        <f>IF(Model!B681&gt;0,'Calulations '!J675-U675)</f>
        <v>0</v>
      </c>
    </row>
    <row r="676" spans="10:22" x14ac:dyDescent="0.3">
      <c r="J676" s="13">
        <f>IF(OR(Model!B682&gt;7,Model!B682&lt;0.5),3.433,Model!B682)</f>
        <v>3.4329999999999998</v>
      </c>
      <c r="K676" s="13">
        <f>IF(OR(Model!C682&gt;0.4,Model!C682&lt;0.05),0.2550503,Model!C682)</f>
        <v>0.25505030000000001</v>
      </c>
      <c r="L676" s="13">
        <f>IF(OR(Model!D682&gt;5,Model!D682&lt;0.05),2.2251955,Model!D682)</f>
        <v>2.2251954999999999</v>
      </c>
      <c r="M676" s="13">
        <f>IF(OR(Model!E682&gt;3800,Model!E682&lt;0.02),1979.0503,Model!E682)</f>
        <v>1979.0503000000001</v>
      </c>
      <c r="N676" s="13">
        <f>IF(OR(Model!F682&gt;100,Model!F682&lt;0.02),44.390782,Model!F682)</f>
        <v>44.390782000000002</v>
      </c>
      <c r="O676" s="13">
        <f>IF(OR(Model!G682&gt;6,Model!G682&lt;0.02),1.74888827,Model!G682)</f>
        <v>1.7488882699999999</v>
      </c>
      <c r="P676" s="13">
        <f>IF(OR(Model!H682&gt;0.6,Model!H682&lt;0.02),0.3561162,Model!H682)</f>
        <v>0.35611619999999999</v>
      </c>
      <c r="Q676" s="13">
        <f>IF(OR(Model!I682&gt;80,Model!I682&lt;0.02),39.55,Model!I682)</f>
        <v>39.549999999999997</v>
      </c>
      <c r="R676" s="13">
        <f>IF(OR(Model!J682&gt;80,Model!J682&lt;0.02),39.55,Model!J682)</f>
        <v>39.549999999999997</v>
      </c>
      <c r="S676" s="13">
        <f>IF(OR(Model!K682&gt;120,Model!K682&lt;0.02),63.9,Model!K682)</f>
        <v>63.9</v>
      </c>
      <c r="T676" s="13">
        <f>IF(OR(Model!L682&gt;11,Model!L682&lt;0.02),6.4719718,Model!L682)</f>
        <v>6.4719718000000004</v>
      </c>
      <c r="U676" s="13">
        <f t="shared" si="10"/>
        <v>0.94885144831249479</v>
      </c>
      <c r="V676" t="b">
        <f>IF(Model!B682&gt;0,'Calulations '!J676-U676)</f>
        <v>0</v>
      </c>
    </row>
    <row r="677" spans="10:22" x14ac:dyDescent="0.3">
      <c r="J677" s="13">
        <f>IF(OR(Model!B683&gt;7,Model!B683&lt;0.5),3.433,Model!B683)</f>
        <v>3.4329999999999998</v>
      </c>
      <c r="K677" s="13">
        <f>IF(OR(Model!C683&gt;0.4,Model!C683&lt;0.05),0.2550503,Model!C683)</f>
        <v>0.25505030000000001</v>
      </c>
      <c r="L677" s="13">
        <f>IF(OR(Model!D683&gt;5,Model!D683&lt;0.05),2.2251955,Model!D683)</f>
        <v>2.2251954999999999</v>
      </c>
      <c r="M677" s="13">
        <f>IF(OR(Model!E683&gt;3800,Model!E683&lt;0.02),1979.0503,Model!E683)</f>
        <v>1979.0503000000001</v>
      </c>
      <c r="N677" s="13">
        <f>IF(OR(Model!F683&gt;100,Model!F683&lt;0.02),44.390782,Model!F683)</f>
        <v>44.390782000000002</v>
      </c>
      <c r="O677" s="13">
        <f>IF(OR(Model!G683&gt;6,Model!G683&lt;0.02),1.74888827,Model!G683)</f>
        <v>1.7488882699999999</v>
      </c>
      <c r="P677" s="13">
        <f>IF(OR(Model!H683&gt;0.6,Model!H683&lt;0.02),0.3561162,Model!H683)</f>
        <v>0.35611619999999999</v>
      </c>
      <c r="Q677" s="13">
        <f>IF(OR(Model!I683&gt;80,Model!I683&lt;0.02),39.55,Model!I683)</f>
        <v>39.549999999999997</v>
      </c>
      <c r="R677" s="13">
        <f>IF(OR(Model!J683&gt;80,Model!J683&lt;0.02),39.55,Model!J683)</f>
        <v>39.549999999999997</v>
      </c>
      <c r="S677" s="13">
        <f>IF(OR(Model!K683&gt;120,Model!K683&lt;0.02),63.9,Model!K683)</f>
        <v>63.9</v>
      </c>
      <c r="T677" s="13">
        <f>IF(OR(Model!L683&gt;11,Model!L683&lt;0.02),6.4719718,Model!L683)</f>
        <v>6.4719718000000004</v>
      </c>
      <c r="U677" s="13">
        <f t="shared" si="10"/>
        <v>0.94885144831249479</v>
      </c>
      <c r="V677" t="b">
        <f>IF(Model!B683&gt;0,'Calulations '!J677-U677)</f>
        <v>0</v>
      </c>
    </row>
    <row r="678" spans="10:22" x14ac:dyDescent="0.3">
      <c r="J678" s="13">
        <f>IF(OR(Model!B684&gt;7,Model!B684&lt;0.5),3.433,Model!B684)</f>
        <v>3.4329999999999998</v>
      </c>
      <c r="K678" s="13">
        <f>IF(OR(Model!C684&gt;0.4,Model!C684&lt;0.05),0.2550503,Model!C684)</f>
        <v>0.25505030000000001</v>
      </c>
      <c r="L678" s="13">
        <f>IF(OR(Model!D684&gt;5,Model!D684&lt;0.05),2.2251955,Model!D684)</f>
        <v>2.2251954999999999</v>
      </c>
      <c r="M678" s="13">
        <f>IF(OR(Model!E684&gt;3800,Model!E684&lt;0.02),1979.0503,Model!E684)</f>
        <v>1979.0503000000001</v>
      </c>
      <c r="N678" s="13">
        <f>IF(OR(Model!F684&gt;100,Model!F684&lt;0.02),44.390782,Model!F684)</f>
        <v>44.390782000000002</v>
      </c>
      <c r="O678" s="13">
        <f>IF(OR(Model!G684&gt;6,Model!G684&lt;0.02),1.74888827,Model!G684)</f>
        <v>1.7488882699999999</v>
      </c>
      <c r="P678" s="13">
        <f>IF(OR(Model!H684&gt;0.6,Model!H684&lt;0.02),0.3561162,Model!H684)</f>
        <v>0.35611619999999999</v>
      </c>
      <c r="Q678" s="13">
        <f>IF(OR(Model!I684&gt;80,Model!I684&lt;0.02),39.55,Model!I684)</f>
        <v>39.549999999999997</v>
      </c>
      <c r="R678" s="13">
        <f>IF(OR(Model!J684&gt;80,Model!J684&lt;0.02),39.55,Model!J684)</f>
        <v>39.549999999999997</v>
      </c>
      <c r="S678" s="13">
        <f>IF(OR(Model!K684&gt;120,Model!K684&lt;0.02),63.9,Model!K684)</f>
        <v>63.9</v>
      </c>
      <c r="T678" s="13">
        <f>IF(OR(Model!L684&gt;11,Model!L684&lt;0.02),6.4719718,Model!L684)</f>
        <v>6.4719718000000004</v>
      </c>
      <c r="U678" s="13">
        <f t="shared" si="10"/>
        <v>0.94885144831249479</v>
      </c>
      <c r="V678" t="b">
        <f>IF(Model!B684&gt;0,'Calulations '!J678-U678)</f>
        <v>0</v>
      </c>
    </row>
    <row r="679" spans="10:22" x14ac:dyDescent="0.3">
      <c r="J679" s="13">
        <f>IF(OR(Model!B685&gt;7,Model!B685&lt;0.5),3.433,Model!B685)</f>
        <v>3.4329999999999998</v>
      </c>
      <c r="K679" s="13">
        <f>IF(OR(Model!C685&gt;0.4,Model!C685&lt;0.05),0.2550503,Model!C685)</f>
        <v>0.25505030000000001</v>
      </c>
      <c r="L679" s="13">
        <f>IF(OR(Model!D685&gt;5,Model!D685&lt;0.05),2.2251955,Model!D685)</f>
        <v>2.2251954999999999</v>
      </c>
      <c r="M679" s="13">
        <f>IF(OR(Model!E685&gt;3800,Model!E685&lt;0.02),1979.0503,Model!E685)</f>
        <v>1979.0503000000001</v>
      </c>
      <c r="N679" s="13">
        <f>IF(OR(Model!F685&gt;100,Model!F685&lt;0.02),44.390782,Model!F685)</f>
        <v>44.390782000000002</v>
      </c>
      <c r="O679" s="13">
        <f>IF(OR(Model!G685&gt;6,Model!G685&lt;0.02),1.74888827,Model!G685)</f>
        <v>1.7488882699999999</v>
      </c>
      <c r="P679" s="13">
        <f>IF(OR(Model!H685&gt;0.6,Model!H685&lt;0.02),0.3561162,Model!H685)</f>
        <v>0.35611619999999999</v>
      </c>
      <c r="Q679" s="13">
        <f>IF(OR(Model!I685&gt;80,Model!I685&lt;0.02),39.55,Model!I685)</f>
        <v>39.549999999999997</v>
      </c>
      <c r="R679" s="13">
        <f>IF(OR(Model!J685&gt;80,Model!J685&lt;0.02),39.55,Model!J685)</f>
        <v>39.549999999999997</v>
      </c>
      <c r="S679" s="13">
        <f>IF(OR(Model!K685&gt;120,Model!K685&lt;0.02),63.9,Model!K685)</f>
        <v>63.9</v>
      </c>
      <c r="T679" s="13">
        <f>IF(OR(Model!L685&gt;11,Model!L685&lt;0.02),6.4719718,Model!L685)</f>
        <v>6.4719718000000004</v>
      </c>
      <c r="U679" s="13">
        <f t="shared" si="10"/>
        <v>0.94885144831249479</v>
      </c>
      <c r="V679" t="b">
        <f>IF(Model!B685&gt;0,'Calulations '!J679-U679)</f>
        <v>0</v>
      </c>
    </row>
    <row r="680" spans="10:22" x14ac:dyDescent="0.3">
      <c r="J680" s="13">
        <f>IF(OR(Model!B686&gt;7,Model!B686&lt;0.5),3.433,Model!B686)</f>
        <v>3.4329999999999998</v>
      </c>
      <c r="K680" s="13">
        <f>IF(OR(Model!C686&gt;0.4,Model!C686&lt;0.05),0.2550503,Model!C686)</f>
        <v>0.25505030000000001</v>
      </c>
      <c r="L680" s="13">
        <f>IF(OR(Model!D686&gt;5,Model!D686&lt;0.05),2.2251955,Model!D686)</f>
        <v>2.2251954999999999</v>
      </c>
      <c r="M680" s="13">
        <f>IF(OR(Model!E686&gt;3800,Model!E686&lt;0.02),1979.0503,Model!E686)</f>
        <v>1979.0503000000001</v>
      </c>
      <c r="N680" s="13">
        <f>IF(OR(Model!F686&gt;100,Model!F686&lt;0.02),44.390782,Model!F686)</f>
        <v>44.390782000000002</v>
      </c>
      <c r="O680" s="13">
        <f>IF(OR(Model!G686&gt;6,Model!G686&lt;0.02),1.74888827,Model!G686)</f>
        <v>1.7488882699999999</v>
      </c>
      <c r="P680" s="13">
        <f>IF(OR(Model!H686&gt;0.6,Model!H686&lt;0.02),0.3561162,Model!H686)</f>
        <v>0.35611619999999999</v>
      </c>
      <c r="Q680" s="13">
        <f>IF(OR(Model!I686&gt;80,Model!I686&lt;0.02),39.55,Model!I686)</f>
        <v>39.549999999999997</v>
      </c>
      <c r="R680" s="13">
        <f>IF(OR(Model!J686&gt;80,Model!J686&lt;0.02),39.55,Model!J686)</f>
        <v>39.549999999999997</v>
      </c>
      <c r="S680" s="13">
        <f>IF(OR(Model!K686&gt;120,Model!K686&lt;0.02),63.9,Model!K686)</f>
        <v>63.9</v>
      </c>
      <c r="T680" s="13">
        <f>IF(OR(Model!L686&gt;11,Model!L686&lt;0.02),6.4719718,Model!L686)</f>
        <v>6.4719718000000004</v>
      </c>
      <c r="U680" s="13">
        <f t="shared" si="10"/>
        <v>0.94885144831249479</v>
      </c>
      <c r="V680" t="b">
        <f>IF(Model!B686&gt;0,'Calulations '!J680-U680)</f>
        <v>0</v>
      </c>
    </row>
    <row r="681" spans="10:22" x14ac:dyDescent="0.3">
      <c r="J681" s="13">
        <f>IF(OR(Model!B687&gt;7,Model!B687&lt;0.5),3.433,Model!B687)</f>
        <v>3.4329999999999998</v>
      </c>
      <c r="K681" s="13">
        <f>IF(OR(Model!C687&gt;0.4,Model!C687&lt;0.05),0.2550503,Model!C687)</f>
        <v>0.25505030000000001</v>
      </c>
      <c r="L681" s="13">
        <f>IF(OR(Model!D687&gt;5,Model!D687&lt;0.05),2.2251955,Model!D687)</f>
        <v>2.2251954999999999</v>
      </c>
      <c r="M681" s="13">
        <f>IF(OR(Model!E687&gt;3800,Model!E687&lt;0.02),1979.0503,Model!E687)</f>
        <v>1979.0503000000001</v>
      </c>
      <c r="N681" s="13">
        <f>IF(OR(Model!F687&gt;100,Model!F687&lt;0.02),44.390782,Model!F687)</f>
        <v>44.390782000000002</v>
      </c>
      <c r="O681" s="13">
        <f>IF(OR(Model!G687&gt;6,Model!G687&lt;0.02),1.74888827,Model!G687)</f>
        <v>1.7488882699999999</v>
      </c>
      <c r="P681" s="13">
        <f>IF(OR(Model!H687&gt;0.6,Model!H687&lt;0.02),0.3561162,Model!H687)</f>
        <v>0.35611619999999999</v>
      </c>
      <c r="Q681" s="13">
        <f>IF(OR(Model!I687&gt;80,Model!I687&lt;0.02),39.55,Model!I687)</f>
        <v>39.549999999999997</v>
      </c>
      <c r="R681" s="13">
        <f>IF(OR(Model!J687&gt;80,Model!J687&lt;0.02),39.55,Model!J687)</f>
        <v>39.549999999999997</v>
      </c>
      <c r="S681" s="13">
        <f>IF(OR(Model!K687&gt;120,Model!K687&lt;0.02),63.9,Model!K687)</f>
        <v>63.9</v>
      </c>
      <c r="T681" s="13">
        <f>IF(OR(Model!L687&gt;11,Model!L687&lt;0.02),6.4719718,Model!L687)</f>
        <v>6.4719718000000004</v>
      </c>
      <c r="U681" s="13">
        <f t="shared" si="10"/>
        <v>0.94885144831249479</v>
      </c>
      <c r="V681" t="b">
        <f>IF(Model!B687&gt;0,'Calulations '!J681-U681)</f>
        <v>0</v>
      </c>
    </row>
    <row r="682" spans="10:22" x14ac:dyDescent="0.3">
      <c r="J682" s="13">
        <f>IF(OR(Model!B688&gt;7,Model!B688&lt;0.5),3.433,Model!B688)</f>
        <v>3.4329999999999998</v>
      </c>
      <c r="K682" s="13">
        <f>IF(OR(Model!C688&gt;0.4,Model!C688&lt;0.05),0.2550503,Model!C688)</f>
        <v>0.25505030000000001</v>
      </c>
      <c r="L682" s="13">
        <f>IF(OR(Model!D688&gt;5,Model!D688&lt;0.05),2.2251955,Model!D688)</f>
        <v>2.2251954999999999</v>
      </c>
      <c r="M682" s="13">
        <f>IF(OR(Model!E688&gt;3800,Model!E688&lt;0.02),1979.0503,Model!E688)</f>
        <v>1979.0503000000001</v>
      </c>
      <c r="N682" s="13">
        <f>IF(OR(Model!F688&gt;100,Model!F688&lt;0.02),44.390782,Model!F688)</f>
        <v>44.390782000000002</v>
      </c>
      <c r="O682" s="13">
        <f>IF(OR(Model!G688&gt;6,Model!G688&lt;0.02),1.74888827,Model!G688)</f>
        <v>1.7488882699999999</v>
      </c>
      <c r="P682" s="13">
        <f>IF(OR(Model!H688&gt;0.6,Model!H688&lt;0.02),0.3561162,Model!H688)</f>
        <v>0.35611619999999999</v>
      </c>
      <c r="Q682" s="13">
        <f>IF(OR(Model!I688&gt;80,Model!I688&lt;0.02),39.55,Model!I688)</f>
        <v>39.549999999999997</v>
      </c>
      <c r="R682" s="13">
        <f>IF(OR(Model!J688&gt;80,Model!J688&lt;0.02),39.55,Model!J688)</f>
        <v>39.549999999999997</v>
      </c>
      <c r="S682" s="13">
        <f>IF(OR(Model!K688&gt;120,Model!K688&lt;0.02),63.9,Model!K688)</f>
        <v>63.9</v>
      </c>
      <c r="T682" s="13">
        <f>IF(OR(Model!L688&gt;11,Model!L688&lt;0.02),6.4719718,Model!L688)</f>
        <v>6.4719718000000004</v>
      </c>
      <c r="U682" s="13">
        <f t="shared" si="10"/>
        <v>0.94885144831249479</v>
      </c>
      <c r="V682" t="b">
        <f>IF(Model!B688&gt;0,'Calulations '!J682-U682)</f>
        <v>0</v>
      </c>
    </row>
    <row r="683" spans="10:22" x14ac:dyDescent="0.3">
      <c r="J683" s="13">
        <f>IF(OR(Model!B689&gt;7,Model!B689&lt;0.5),3.433,Model!B689)</f>
        <v>3.4329999999999998</v>
      </c>
      <c r="K683" s="13">
        <f>IF(OR(Model!C689&gt;0.4,Model!C689&lt;0.05),0.2550503,Model!C689)</f>
        <v>0.25505030000000001</v>
      </c>
      <c r="L683" s="13">
        <f>IF(OR(Model!D689&gt;5,Model!D689&lt;0.05),2.2251955,Model!D689)</f>
        <v>2.2251954999999999</v>
      </c>
      <c r="M683" s="13">
        <f>IF(OR(Model!E689&gt;3800,Model!E689&lt;0.02),1979.0503,Model!E689)</f>
        <v>1979.0503000000001</v>
      </c>
      <c r="N683" s="13">
        <f>IF(OR(Model!F689&gt;100,Model!F689&lt;0.02),44.390782,Model!F689)</f>
        <v>44.390782000000002</v>
      </c>
      <c r="O683" s="13">
        <f>IF(OR(Model!G689&gt;6,Model!G689&lt;0.02),1.74888827,Model!G689)</f>
        <v>1.7488882699999999</v>
      </c>
      <c r="P683" s="13">
        <f>IF(OR(Model!H689&gt;0.6,Model!H689&lt;0.02),0.3561162,Model!H689)</f>
        <v>0.35611619999999999</v>
      </c>
      <c r="Q683" s="13">
        <f>IF(OR(Model!I689&gt;80,Model!I689&lt;0.02),39.55,Model!I689)</f>
        <v>39.549999999999997</v>
      </c>
      <c r="R683" s="13">
        <f>IF(OR(Model!J689&gt;80,Model!J689&lt;0.02),39.55,Model!J689)</f>
        <v>39.549999999999997</v>
      </c>
      <c r="S683" s="13">
        <f>IF(OR(Model!K689&gt;120,Model!K689&lt;0.02),63.9,Model!K689)</f>
        <v>63.9</v>
      </c>
      <c r="T683" s="13">
        <f>IF(OR(Model!L689&gt;11,Model!L689&lt;0.02),6.4719718,Model!L689)</f>
        <v>6.4719718000000004</v>
      </c>
      <c r="U683" s="13">
        <f t="shared" si="10"/>
        <v>0.94885144831249479</v>
      </c>
      <c r="V683" t="b">
        <f>IF(Model!B689&gt;0,'Calulations '!J683-U683)</f>
        <v>0</v>
      </c>
    </row>
    <row r="684" spans="10:22" x14ac:dyDescent="0.3">
      <c r="J684" s="13">
        <f>IF(OR(Model!B690&gt;7,Model!B690&lt;0.5),3.433,Model!B690)</f>
        <v>3.4329999999999998</v>
      </c>
      <c r="K684" s="13">
        <f>IF(OR(Model!C690&gt;0.4,Model!C690&lt;0.05),0.2550503,Model!C690)</f>
        <v>0.25505030000000001</v>
      </c>
      <c r="L684" s="13">
        <f>IF(OR(Model!D690&gt;5,Model!D690&lt;0.05),2.2251955,Model!D690)</f>
        <v>2.2251954999999999</v>
      </c>
      <c r="M684" s="13">
        <f>IF(OR(Model!E690&gt;3800,Model!E690&lt;0.02),1979.0503,Model!E690)</f>
        <v>1979.0503000000001</v>
      </c>
      <c r="N684" s="13">
        <f>IF(OR(Model!F690&gt;100,Model!F690&lt;0.02),44.390782,Model!F690)</f>
        <v>44.390782000000002</v>
      </c>
      <c r="O684" s="13">
        <f>IF(OR(Model!G690&gt;6,Model!G690&lt;0.02),1.74888827,Model!G690)</f>
        <v>1.7488882699999999</v>
      </c>
      <c r="P684" s="13">
        <f>IF(OR(Model!H690&gt;0.6,Model!H690&lt;0.02),0.3561162,Model!H690)</f>
        <v>0.35611619999999999</v>
      </c>
      <c r="Q684" s="13">
        <f>IF(OR(Model!I690&gt;80,Model!I690&lt;0.02),39.55,Model!I690)</f>
        <v>39.549999999999997</v>
      </c>
      <c r="R684" s="13">
        <f>IF(OR(Model!J690&gt;80,Model!J690&lt;0.02),39.55,Model!J690)</f>
        <v>39.549999999999997</v>
      </c>
      <c r="S684" s="13">
        <f>IF(OR(Model!K690&gt;120,Model!K690&lt;0.02),63.9,Model!K690)</f>
        <v>63.9</v>
      </c>
      <c r="T684" s="13">
        <f>IF(OR(Model!L690&gt;11,Model!L690&lt;0.02),6.4719718,Model!L690)</f>
        <v>6.4719718000000004</v>
      </c>
      <c r="U684" s="13">
        <f t="shared" si="10"/>
        <v>0.94885144831249479</v>
      </c>
      <c r="V684" t="b">
        <f>IF(Model!B690&gt;0,'Calulations '!J684-U684)</f>
        <v>0</v>
      </c>
    </row>
    <row r="685" spans="10:22" x14ac:dyDescent="0.3">
      <c r="J685" s="13">
        <f>IF(OR(Model!B691&gt;7,Model!B691&lt;0.5),3.433,Model!B691)</f>
        <v>3.4329999999999998</v>
      </c>
      <c r="K685" s="13">
        <f>IF(OR(Model!C691&gt;0.4,Model!C691&lt;0.05),0.2550503,Model!C691)</f>
        <v>0.25505030000000001</v>
      </c>
      <c r="L685" s="13">
        <f>IF(OR(Model!D691&gt;5,Model!D691&lt;0.05),2.2251955,Model!D691)</f>
        <v>2.2251954999999999</v>
      </c>
      <c r="M685" s="13">
        <f>IF(OR(Model!E691&gt;3800,Model!E691&lt;0.02),1979.0503,Model!E691)</f>
        <v>1979.0503000000001</v>
      </c>
      <c r="N685" s="13">
        <f>IF(OR(Model!F691&gt;100,Model!F691&lt;0.02),44.390782,Model!F691)</f>
        <v>44.390782000000002</v>
      </c>
      <c r="O685" s="13">
        <f>IF(OR(Model!G691&gt;6,Model!G691&lt;0.02),1.74888827,Model!G691)</f>
        <v>1.7488882699999999</v>
      </c>
      <c r="P685" s="13">
        <f>IF(OR(Model!H691&gt;0.6,Model!H691&lt;0.02),0.3561162,Model!H691)</f>
        <v>0.35611619999999999</v>
      </c>
      <c r="Q685" s="13">
        <f>IF(OR(Model!I691&gt;80,Model!I691&lt;0.02),39.55,Model!I691)</f>
        <v>39.549999999999997</v>
      </c>
      <c r="R685" s="13">
        <f>IF(OR(Model!J691&gt;80,Model!J691&lt;0.02),39.55,Model!J691)</f>
        <v>39.549999999999997</v>
      </c>
      <c r="S685" s="13">
        <f>IF(OR(Model!K691&gt;120,Model!K691&lt;0.02),63.9,Model!K691)</f>
        <v>63.9</v>
      </c>
      <c r="T685" s="13">
        <f>IF(OR(Model!L691&gt;11,Model!L691&lt;0.02),6.4719718,Model!L691)</f>
        <v>6.4719718000000004</v>
      </c>
      <c r="U685" s="13">
        <f t="shared" si="10"/>
        <v>0.94885144831249479</v>
      </c>
      <c r="V685" t="b">
        <f>IF(Model!B691&gt;0,'Calulations '!J685-U685)</f>
        <v>0</v>
      </c>
    </row>
    <row r="686" spans="10:22" x14ac:dyDescent="0.3">
      <c r="J686" s="13">
        <f>IF(OR(Model!B692&gt;7,Model!B692&lt;0.5),3.433,Model!B692)</f>
        <v>3.4329999999999998</v>
      </c>
      <c r="K686" s="13">
        <f>IF(OR(Model!C692&gt;0.4,Model!C692&lt;0.05),0.2550503,Model!C692)</f>
        <v>0.25505030000000001</v>
      </c>
      <c r="L686" s="13">
        <f>IF(OR(Model!D692&gt;5,Model!D692&lt;0.05),2.2251955,Model!D692)</f>
        <v>2.2251954999999999</v>
      </c>
      <c r="M686" s="13">
        <f>IF(OR(Model!E692&gt;3800,Model!E692&lt;0.02),1979.0503,Model!E692)</f>
        <v>1979.0503000000001</v>
      </c>
      <c r="N686" s="13">
        <f>IF(OR(Model!F692&gt;100,Model!F692&lt;0.02),44.390782,Model!F692)</f>
        <v>44.390782000000002</v>
      </c>
      <c r="O686" s="13">
        <f>IF(OR(Model!G692&gt;6,Model!G692&lt;0.02),1.74888827,Model!G692)</f>
        <v>1.7488882699999999</v>
      </c>
      <c r="P686" s="13">
        <f>IF(OR(Model!H692&gt;0.6,Model!H692&lt;0.02),0.3561162,Model!H692)</f>
        <v>0.35611619999999999</v>
      </c>
      <c r="Q686" s="13">
        <f>IF(OR(Model!I692&gt;80,Model!I692&lt;0.02),39.55,Model!I692)</f>
        <v>39.549999999999997</v>
      </c>
      <c r="R686" s="13">
        <f>IF(OR(Model!J692&gt;80,Model!J692&lt;0.02),39.55,Model!J692)</f>
        <v>39.549999999999997</v>
      </c>
      <c r="S686" s="13">
        <f>IF(OR(Model!K692&gt;120,Model!K692&lt;0.02),63.9,Model!K692)</f>
        <v>63.9</v>
      </c>
      <c r="T686" s="13">
        <f>IF(OR(Model!L692&gt;11,Model!L692&lt;0.02),6.4719718,Model!L692)</f>
        <v>6.4719718000000004</v>
      </c>
      <c r="U686" s="13">
        <f t="shared" si="10"/>
        <v>0.94885144831249479</v>
      </c>
      <c r="V686" t="b">
        <f>IF(Model!B692&gt;0,'Calulations '!J686-U686)</f>
        <v>0</v>
      </c>
    </row>
    <row r="687" spans="10:22" x14ac:dyDescent="0.3">
      <c r="J687" s="13">
        <f>IF(OR(Model!B693&gt;7,Model!B693&lt;0.5),3.433,Model!B693)</f>
        <v>3.4329999999999998</v>
      </c>
      <c r="K687" s="13">
        <f>IF(OR(Model!C693&gt;0.4,Model!C693&lt;0.05),0.2550503,Model!C693)</f>
        <v>0.25505030000000001</v>
      </c>
      <c r="L687" s="13">
        <f>IF(OR(Model!D693&gt;5,Model!D693&lt;0.05),2.2251955,Model!D693)</f>
        <v>2.2251954999999999</v>
      </c>
      <c r="M687" s="13">
        <f>IF(OR(Model!E693&gt;3800,Model!E693&lt;0.02),1979.0503,Model!E693)</f>
        <v>1979.0503000000001</v>
      </c>
      <c r="N687" s="13">
        <f>IF(OR(Model!F693&gt;100,Model!F693&lt;0.02),44.390782,Model!F693)</f>
        <v>44.390782000000002</v>
      </c>
      <c r="O687" s="13">
        <f>IF(OR(Model!G693&gt;6,Model!G693&lt;0.02),1.74888827,Model!G693)</f>
        <v>1.7488882699999999</v>
      </c>
      <c r="P687" s="13">
        <f>IF(OR(Model!H693&gt;0.6,Model!H693&lt;0.02),0.3561162,Model!H693)</f>
        <v>0.35611619999999999</v>
      </c>
      <c r="Q687" s="13">
        <f>IF(OR(Model!I693&gt;80,Model!I693&lt;0.02),39.55,Model!I693)</f>
        <v>39.549999999999997</v>
      </c>
      <c r="R687" s="13">
        <f>IF(OR(Model!J693&gt;80,Model!J693&lt;0.02),39.55,Model!J693)</f>
        <v>39.549999999999997</v>
      </c>
      <c r="S687" s="13">
        <f>IF(OR(Model!K693&gt;120,Model!K693&lt;0.02),63.9,Model!K693)</f>
        <v>63.9</v>
      </c>
      <c r="T687" s="13">
        <f>IF(OR(Model!L693&gt;11,Model!L693&lt;0.02),6.4719718,Model!L693)</f>
        <v>6.4719718000000004</v>
      </c>
      <c r="U687" s="13">
        <f t="shared" si="10"/>
        <v>0.94885144831249479</v>
      </c>
      <c r="V687" t="b">
        <f>IF(Model!B693&gt;0,'Calulations '!J687-U687)</f>
        <v>0</v>
      </c>
    </row>
    <row r="688" spans="10:22" x14ac:dyDescent="0.3">
      <c r="J688" s="13">
        <f>IF(OR(Model!B694&gt;7,Model!B694&lt;0.5),3.433,Model!B694)</f>
        <v>3.4329999999999998</v>
      </c>
      <c r="K688" s="13">
        <f>IF(OR(Model!C694&gt;0.4,Model!C694&lt;0.05),0.2550503,Model!C694)</f>
        <v>0.25505030000000001</v>
      </c>
      <c r="L688" s="13">
        <f>IF(OR(Model!D694&gt;5,Model!D694&lt;0.05),2.2251955,Model!D694)</f>
        <v>2.2251954999999999</v>
      </c>
      <c r="M688" s="13">
        <f>IF(OR(Model!E694&gt;3800,Model!E694&lt;0.02),1979.0503,Model!E694)</f>
        <v>1979.0503000000001</v>
      </c>
      <c r="N688" s="13">
        <f>IF(OR(Model!F694&gt;100,Model!F694&lt;0.02),44.390782,Model!F694)</f>
        <v>44.390782000000002</v>
      </c>
      <c r="O688" s="13">
        <f>IF(OR(Model!G694&gt;6,Model!G694&lt;0.02),1.74888827,Model!G694)</f>
        <v>1.7488882699999999</v>
      </c>
      <c r="P688" s="13">
        <f>IF(OR(Model!H694&gt;0.6,Model!H694&lt;0.02),0.3561162,Model!H694)</f>
        <v>0.35611619999999999</v>
      </c>
      <c r="Q688" s="13">
        <f>IF(OR(Model!I694&gt;80,Model!I694&lt;0.02),39.55,Model!I694)</f>
        <v>39.549999999999997</v>
      </c>
      <c r="R688" s="13">
        <f>IF(OR(Model!J694&gt;80,Model!J694&lt;0.02),39.55,Model!J694)</f>
        <v>39.549999999999997</v>
      </c>
      <c r="S688" s="13">
        <f>IF(OR(Model!K694&gt;120,Model!K694&lt;0.02),63.9,Model!K694)</f>
        <v>63.9</v>
      </c>
      <c r="T688" s="13">
        <f>IF(OR(Model!L694&gt;11,Model!L694&lt;0.02),6.4719718,Model!L694)</f>
        <v>6.4719718000000004</v>
      </c>
      <c r="U688" s="13">
        <f t="shared" si="10"/>
        <v>0.94885144831249479</v>
      </c>
      <c r="V688" t="b">
        <f>IF(Model!B694&gt;0,'Calulations '!J688-U688)</f>
        <v>0</v>
      </c>
    </row>
    <row r="689" spans="10:22" x14ac:dyDescent="0.3">
      <c r="J689" s="13">
        <f>IF(OR(Model!B695&gt;7,Model!B695&lt;0.5),3.433,Model!B695)</f>
        <v>3.4329999999999998</v>
      </c>
      <c r="K689" s="13">
        <f>IF(OR(Model!C695&gt;0.4,Model!C695&lt;0.05),0.2550503,Model!C695)</f>
        <v>0.25505030000000001</v>
      </c>
      <c r="L689" s="13">
        <f>IF(OR(Model!D695&gt;5,Model!D695&lt;0.05),2.2251955,Model!D695)</f>
        <v>2.2251954999999999</v>
      </c>
      <c r="M689" s="13">
        <f>IF(OR(Model!E695&gt;3800,Model!E695&lt;0.02),1979.0503,Model!E695)</f>
        <v>1979.0503000000001</v>
      </c>
      <c r="N689" s="13">
        <f>IF(OR(Model!F695&gt;100,Model!F695&lt;0.02),44.390782,Model!F695)</f>
        <v>44.390782000000002</v>
      </c>
      <c r="O689" s="13">
        <f>IF(OR(Model!G695&gt;6,Model!G695&lt;0.02),1.74888827,Model!G695)</f>
        <v>1.7488882699999999</v>
      </c>
      <c r="P689" s="13">
        <f>IF(OR(Model!H695&gt;0.6,Model!H695&lt;0.02),0.3561162,Model!H695)</f>
        <v>0.35611619999999999</v>
      </c>
      <c r="Q689" s="13">
        <f>IF(OR(Model!I695&gt;80,Model!I695&lt;0.02),39.55,Model!I695)</f>
        <v>39.549999999999997</v>
      </c>
      <c r="R689" s="13">
        <f>IF(OR(Model!J695&gt;80,Model!J695&lt;0.02),39.55,Model!J695)</f>
        <v>39.549999999999997</v>
      </c>
      <c r="S689" s="13">
        <f>IF(OR(Model!K695&gt;120,Model!K695&lt;0.02),63.9,Model!K695)</f>
        <v>63.9</v>
      </c>
      <c r="T689" s="13">
        <f>IF(OR(Model!L695&gt;11,Model!L695&lt;0.02),6.4719718,Model!L695)</f>
        <v>6.4719718000000004</v>
      </c>
      <c r="U689" s="13">
        <f t="shared" si="10"/>
        <v>0.94885144831249479</v>
      </c>
      <c r="V689" t="b">
        <f>IF(Model!B695&gt;0,'Calulations '!J689-U689)</f>
        <v>0</v>
      </c>
    </row>
    <row r="690" spans="10:22" x14ac:dyDescent="0.3">
      <c r="J690" s="13">
        <f>IF(OR(Model!B696&gt;7,Model!B696&lt;0.5),3.433,Model!B696)</f>
        <v>3.4329999999999998</v>
      </c>
      <c r="K690" s="13">
        <f>IF(OR(Model!C696&gt;0.4,Model!C696&lt;0.05),0.2550503,Model!C696)</f>
        <v>0.25505030000000001</v>
      </c>
      <c r="L690" s="13">
        <f>IF(OR(Model!D696&gt;5,Model!D696&lt;0.05),2.2251955,Model!D696)</f>
        <v>2.2251954999999999</v>
      </c>
      <c r="M690" s="13">
        <f>IF(OR(Model!E696&gt;3800,Model!E696&lt;0.02),1979.0503,Model!E696)</f>
        <v>1979.0503000000001</v>
      </c>
      <c r="N690" s="13">
        <f>IF(OR(Model!F696&gt;100,Model!F696&lt;0.02),44.390782,Model!F696)</f>
        <v>44.390782000000002</v>
      </c>
      <c r="O690" s="13">
        <f>IF(OR(Model!G696&gt;6,Model!G696&lt;0.02),1.74888827,Model!G696)</f>
        <v>1.7488882699999999</v>
      </c>
      <c r="P690" s="13">
        <f>IF(OR(Model!H696&gt;0.6,Model!H696&lt;0.02),0.3561162,Model!H696)</f>
        <v>0.35611619999999999</v>
      </c>
      <c r="Q690" s="13">
        <f>IF(OR(Model!I696&gt;80,Model!I696&lt;0.02),39.55,Model!I696)</f>
        <v>39.549999999999997</v>
      </c>
      <c r="R690" s="13">
        <f>IF(OR(Model!J696&gt;80,Model!J696&lt;0.02),39.55,Model!J696)</f>
        <v>39.549999999999997</v>
      </c>
      <c r="S690" s="13">
        <f>IF(OR(Model!K696&gt;120,Model!K696&lt;0.02),63.9,Model!K696)</f>
        <v>63.9</v>
      </c>
      <c r="T690" s="13">
        <f>IF(OR(Model!L696&gt;11,Model!L696&lt;0.02),6.4719718,Model!L696)</f>
        <v>6.4719718000000004</v>
      </c>
      <c r="U690" s="13">
        <f t="shared" si="10"/>
        <v>0.94885144831249479</v>
      </c>
      <c r="V690" t="b">
        <f>IF(Model!B696&gt;0,'Calulations '!J690-U690)</f>
        <v>0</v>
      </c>
    </row>
    <row r="691" spans="10:22" x14ac:dyDescent="0.3">
      <c r="J691" s="13">
        <f>IF(OR(Model!B697&gt;7,Model!B697&lt;0.5),3.433,Model!B697)</f>
        <v>3.4329999999999998</v>
      </c>
      <c r="K691" s="13">
        <f>IF(OR(Model!C697&gt;0.4,Model!C697&lt;0.05),0.2550503,Model!C697)</f>
        <v>0.25505030000000001</v>
      </c>
      <c r="L691" s="13">
        <f>IF(OR(Model!D697&gt;5,Model!D697&lt;0.05),2.2251955,Model!D697)</f>
        <v>2.2251954999999999</v>
      </c>
      <c r="M691" s="13">
        <f>IF(OR(Model!E697&gt;3800,Model!E697&lt;0.02),1979.0503,Model!E697)</f>
        <v>1979.0503000000001</v>
      </c>
      <c r="N691" s="13">
        <f>IF(OR(Model!F697&gt;100,Model!F697&lt;0.02),44.390782,Model!F697)</f>
        <v>44.390782000000002</v>
      </c>
      <c r="O691" s="13">
        <f>IF(OR(Model!G697&gt;6,Model!G697&lt;0.02),1.74888827,Model!G697)</f>
        <v>1.7488882699999999</v>
      </c>
      <c r="P691" s="13">
        <f>IF(OR(Model!H697&gt;0.6,Model!H697&lt;0.02),0.3561162,Model!H697)</f>
        <v>0.35611619999999999</v>
      </c>
      <c r="Q691" s="13">
        <f>IF(OR(Model!I697&gt;80,Model!I697&lt;0.02),39.55,Model!I697)</f>
        <v>39.549999999999997</v>
      </c>
      <c r="R691" s="13">
        <f>IF(OR(Model!J697&gt;80,Model!J697&lt;0.02),39.55,Model!J697)</f>
        <v>39.549999999999997</v>
      </c>
      <c r="S691" s="13">
        <f>IF(OR(Model!K697&gt;120,Model!K697&lt;0.02),63.9,Model!K697)</f>
        <v>63.9</v>
      </c>
      <c r="T691" s="13">
        <f>IF(OR(Model!L697&gt;11,Model!L697&lt;0.02),6.4719718,Model!L697)</f>
        <v>6.4719718000000004</v>
      </c>
      <c r="U691" s="13">
        <f t="shared" si="10"/>
        <v>0.94885144831249479</v>
      </c>
      <c r="V691" t="b">
        <f>IF(Model!B697&gt;0,'Calulations '!J691-U691)</f>
        <v>0</v>
      </c>
    </row>
    <row r="692" spans="10:22" x14ac:dyDescent="0.3">
      <c r="J692" s="13">
        <f>IF(OR(Model!B698&gt;7,Model!B698&lt;0.5),3.433,Model!B698)</f>
        <v>3.4329999999999998</v>
      </c>
      <c r="K692" s="13">
        <f>IF(OR(Model!C698&gt;0.4,Model!C698&lt;0.05),0.2550503,Model!C698)</f>
        <v>0.25505030000000001</v>
      </c>
      <c r="L692" s="13">
        <f>IF(OR(Model!D698&gt;5,Model!D698&lt;0.05),2.2251955,Model!D698)</f>
        <v>2.2251954999999999</v>
      </c>
      <c r="M692" s="13">
        <f>IF(OR(Model!E698&gt;3800,Model!E698&lt;0.02),1979.0503,Model!E698)</f>
        <v>1979.0503000000001</v>
      </c>
      <c r="N692" s="13">
        <f>IF(OR(Model!F698&gt;100,Model!F698&lt;0.02),44.390782,Model!F698)</f>
        <v>44.390782000000002</v>
      </c>
      <c r="O692" s="13">
        <f>IF(OR(Model!G698&gt;6,Model!G698&lt;0.02),1.74888827,Model!G698)</f>
        <v>1.7488882699999999</v>
      </c>
      <c r="P692" s="13">
        <f>IF(OR(Model!H698&gt;0.6,Model!H698&lt;0.02),0.3561162,Model!H698)</f>
        <v>0.35611619999999999</v>
      </c>
      <c r="Q692" s="13">
        <f>IF(OR(Model!I698&gt;80,Model!I698&lt;0.02),39.55,Model!I698)</f>
        <v>39.549999999999997</v>
      </c>
      <c r="R692" s="13">
        <f>IF(OR(Model!J698&gt;80,Model!J698&lt;0.02),39.55,Model!J698)</f>
        <v>39.549999999999997</v>
      </c>
      <c r="S692" s="13">
        <f>IF(OR(Model!K698&gt;120,Model!K698&lt;0.02),63.9,Model!K698)</f>
        <v>63.9</v>
      </c>
      <c r="T692" s="13">
        <f>IF(OR(Model!L698&gt;11,Model!L698&lt;0.02),6.4719718,Model!L698)</f>
        <v>6.4719718000000004</v>
      </c>
      <c r="U692" s="13">
        <f t="shared" si="10"/>
        <v>0.94885144831249479</v>
      </c>
      <c r="V692" t="b">
        <f>IF(Model!B698&gt;0,'Calulations '!J692-U692)</f>
        <v>0</v>
      </c>
    </row>
    <row r="693" spans="10:22" x14ac:dyDescent="0.3">
      <c r="J693" s="13">
        <f>IF(OR(Model!B699&gt;7,Model!B699&lt;0.5),3.433,Model!B699)</f>
        <v>3.4329999999999998</v>
      </c>
      <c r="K693" s="13">
        <f>IF(OR(Model!C699&gt;0.4,Model!C699&lt;0.05),0.2550503,Model!C699)</f>
        <v>0.25505030000000001</v>
      </c>
      <c r="L693" s="13">
        <f>IF(OR(Model!D699&gt;5,Model!D699&lt;0.05),2.2251955,Model!D699)</f>
        <v>2.2251954999999999</v>
      </c>
      <c r="M693" s="13">
        <f>IF(OR(Model!E699&gt;3800,Model!E699&lt;0.02),1979.0503,Model!E699)</f>
        <v>1979.0503000000001</v>
      </c>
      <c r="N693" s="13">
        <f>IF(OR(Model!F699&gt;100,Model!F699&lt;0.02),44.390782,Model!F699)</f>
        <v>44.390782000000002</v>
      </c>
      <c r="O693" s="13">
        <f>IF(OR(Model!G699&gt;6,Model!G699&lt;0.02),1.74888827,Model!G699)</f>
        <v>1.7488882699999999</v>
      </c>
      <c r="P693" s="13">
        <f>IF(OR(Model!H699&gt;0.6,Model!H699&lt;0.02),0.3561162,Model!H699)</f>
        <v>0.35611619999999999</v>
      </c>
      <c r="Q693" s="13">
        <f>IF(OR(Model!I699&gt;80,Model!I699&lt;0.02),39.55,Model!I699)</f>
        <v>39.549999999999997</v>
      </c>
      <c r="R693" s="13">
        <f>IF(OR(Model!J699&gt;80,Model!J699&lt;0.02),39.55,Model!J699)</f>
        <v>39.549999999999997</v>
      </c>
      <c r="S693" s="13">
        <f>IF(OR(Model!K699&gt;120,Model!K699&lt;0.02),63.9,Model!K699)</f>
        <v>63.9</v>
      </c>
      <c r="T693" s="13">
        <f>IF(OR(Model!L699&gt;11,Model!L699&lt;0.02),6.4719718,Model!L699)</f>
        <v>6.4719718000000004</v>
      </c>
      <c r="U693" s="13">
        <f t="shared" si="10"/>
        <v>0.94885144831249479</v>
      </c>
      <c r="V693" t="b">
        <f>IF(Model!B699&gt;0,'Calulations '!J693-U693)</f>
        <v>0</v>
      </c>
    </row>
    <row r="694" spans="10:22" x14ac:dyDescent="0.3">
      <c r="J694" s="13">
        <f>IF(OR(Model!B700&gt;7,Model!B700&lt;0.5),3.433,Model!B700)</f>
        <v>3.4329999999999998</v>
      </c>
      <c r="K694" s="13">
        <f>IF(OR(Model!C700&gt;0.4,Model!C700&lt;0.05),0.2550503,Model!C700)</f>
        <v>0.25505030000000001</v>
      </c>
      <c r="L694" s="13">
        <f>IF(OR(Model!D700&gt;5,Model!D700&lt;0.05),2.2251955,Model!D700)</f>
        <v>2.2251954999999999</v>
      </c>
      <c r="M694" s="13">
        <f>IF(OR(Model!E700&gt;3800,Model!E700&lt;0.02),1979.0503,Model!E700)</f>
        <v>1979.0503000000001</v>
      </c>
      <c r="N694" s="13">
        <f>IF(OR(Model!F700&gt;100,Model!F700&lt;0.02),44.390782,Model!F700)</f>
        <v>44.390782000000002</v>
      </c>
      <c r="O694" s="13">
        <f>IF(OR(Model!G700&gt;6,Model!G700&lt;0.02),1.74888827,Model!G700)</f>
        <v>1.7488882699999999</v>
      </c>
      <c r="P694" s="13">
        <f>IF(OR(Model!H700&gt;0.6,Model!H700&lt;0.02),0.3561162,Model!H700)</f>
        <v>0.35611619999999999</v>
      </c>
      <c r="Q694" s="13">
        <f>IF(OR(Model!I700&gt;80,Model!I700&lt;0.02),39.55,Model!I700)</f>
        <v>39.549999999999997</v>
      </c>
      <c r="R694" s="13">
        <f>IF(OR(Model!J700&gt;80,Model!J700&lt;0.02),39.55,Model!J700)</f>
        <v>39.549999999999997</v>
      </c>
      <c r="S694" s="13">
        <f>IF(OR(Model!K700&gt;120,Model!K700&lt;0.02),63.9,Model!K700)</f>
        <v>63.9</v>
      </c>
      <c r="T694" s="13">
        <f>IF(OR(Model!L700&gt;11,Model!L700&lt;0.02),6.4719718,Model!L700)</f>
        <v>6.4719718000000004</v>
      </c>
      <c r="U694" s="13">
        <f t="shared" si="10"/>
        <v>0.94885144831249479</v>
      </c>
      <c r="V694" t="b">
        <f>IF(Model!B700&gt;0,'Calulations '!J694-U694)</f>
        <v>0</v>
      </c>
    </row>
    <row r="695" spans="10:22" x14ac:dyDescent="0.3">
      <c r="J695" s="13">
        <f>IF(OR(Model!B701&gt;7,Model!B701&lt;0.5),3.433,Model!B701)</f>
        <v>3.4329999999999998</v>
      </c>
      <c r="K695" s="13">
        <f>IF(OR(Model!C701&gt;0.4,Model!C701&lt;0.05),0.2550503,Model!C701)</f>
        <v>0.25505030000000001</v>
      </c>
      <c r="L695" s="13">
        <f>IF(OR(Model!D701&gt;5,Model!D701&lt;0.05),2.2251955,Model!D701)</f>
        <v>2.2251954999999999</v>
      </c>
      <c r="M695" s="13">
        <f>IF(OR(Model!E701&gt;3800,Model!E701&lt;0.02),1979.0503,Model!E701)</f>
        <v>1979.0503000000001</v>
      </c>
      <c r="N695" s="13">
        <f>IF(OR(Model!F701&gt;100,Model!F701&lt;0.02),44.390782,Model!F701)</f>
        <v>44.390782000000002</v>
      </c>
      <c r="O695" s="13">
        <f>IF(OR(Model!G701&gt;6,Model!G701&lt;0.02),1.74888827,Model!G701)</f>
        <v>1.7488882699999999</v>
      </c>
      <c r="P695" s="13">
        <f>IF(OR(Model!H701&gt;0.6,Model!H701&lt;0.02),0.3561162,Model!H701)</f>
        <v>0.35611619999999999</v>
      </c>
      <c r="Q695" s="13">
        <f>IF(OR(Model!I701&gt;80,Model!I701&lt;0.02),39.55,Model!I701)</f>
        <v>39.549999999999997</v>
      </c>
      <c r="R695" s="13">
        <f>IF(OR(Model!J701&gt;80,Model!J701&lt;0.02),39.55,Model!J701)</f>
        <v>39.549999999999997</v>
      </c>
      <c r="S695" s="13">
        <f>IF(OR(Model!K701&gt;120,Model!K701&lt;0.02),63.9,Model!K701)</f>
        <v>63.9</v>
      </c>
      <c r="T695" s="13">
        <f>IF(OR(Model!L701&gt;11,Model!L701&lt;0.02),6.4719718,Model!L701)</f>
        <v>6.4719718000000004</v>
      </c>
      <c r="U695" s="13">
        <f t="shared" si="10"/>
        <v>0.94885144831249479</v>
      </c>
      <c r="V695" t="b">
        <f>IF(Model!B701&gt;0,'Calulations '!J695-U695)</f>
        <v>0</v>
      </c>
    </row>
    <row r="696" spans="10:22" x14ac:dyDescent="0.3">
      <c r="J696" s="13">
        <f>IF(OR(Model!B702&gt;7,Model!B702&lt;0.5),3.433,Model!B702)</f>
        <v>3.4329999999999998</v>
      </c>
      <c r="K696" s="13">
        <f>IF(OR(Model!C702&gt;0.4,Model!C702&lt;0.05),0.2550503,Model!C702)</f>
        <v>0.25505030000000001</v>
      </c>
      <c r="L696" s="13">
        <f>IF(OR(Model!D702&gt;5,Model!D702&lt;0.05),2.2251955,Model!D702)</f>
        <v>2.2251954999999999</v>
      </c>
      <c r="M696" s="13">
        <f>IF(OR(Model!E702&gt;3800,Model!E702&lt;0.02),1979.0503,Model!E702)</f>
        <v>1979.0503000000001</v>
      </c>
      <c r="N696" s="13">
        <f>IF(OR(Model!F702&gt;100,Model!F702&lt;0.02),44.390782,Model!F702)</f>
        <v>44.390782000000002</v>
      </c>
      <c r="O696" s="13">
        <f>IF(OR(Model!G702&gt;6,Model!G702&lt;0.02),1.74888827,Model!G702)</f>
        <v>1.7488882699999999</v>
      </c>
      <c r="P696" s="13">
        <f>IF(OR(Model!H702&gt;0.6,Model!H702&lt;0.02),0.3561162,Model!H702)</f>
        <v>0.35611619999999999</v>
      </c>
      <c r="Q696" s="13">
        <f>IF(OR(Model!I702&gt;80,Model!I702&lt;0.02),39.55,Model!I702)</f>
        <v>39.549999999999997</v>
      </c>
      <c r="R696" s="13">
        <f>IF(OR(Model!J702&gt;80,Model!J702&lt;0.02),39.55,Model!J702)</f>
        <v>39.549999999999997</v>
      </c>
      <c r="S696" s="13">
        <f>IF(OR(Model!K702&gt;120,Model!K702&lt;0.02),63.9,Model!K702)</f>
        <v>63.9</v>
      </c>
      <c r="T696" s="13">
        <f>IF(OR(Model!L702&gt;11,Model!L702&lt;0.02),6.4719718,Model!L702)</f>
        <v>6.4719718000000004</v>
      </c>
      <c r="U696" s="13">
        <f t="shared" si="10"/>
        <v>0.94885144831249479</v>
      </c>
      <c r="V696" t="b">
        <f>IF(Model!B702&gt;0,'Calulations '!J696-U696)</f>
        <v>0</v>
      </c>
    </row>
    <row r="697" spans="10:22" x14ac:dyDescent="0.3">
      <c r="J697" s="13">
        <f>IF(OR(Model!B703&gt;7,Model!B703&lt;0.5),3.433,Model!B703)</f>
        <v>3.4329999999999998</v>
      </c>
      <c r="K697" s="13">
        <f>IF(OR(Model!C703&gt;0.4,Model!C703&lt;0.05),0.2550503,Model!C703)</f>
        <v>0.25505030000000001</v>
      </c>
      <c r="L697" s="13">
        <f>IF(OR(Model!D703&gt;5,Model!D703&lt;0.05),2.2251955,Model!D703)</f>
        <v>2.2251954999999999</v>
      </c>
      <c r="M697" s="13">
        <f>IF(OR(Model!E703&gt;3800,Model!E703&lt;0.02),1979.0503,Model!E703)</f>
        <v>1979.0503000000001</v>
      </c>
      <c r="N697" s="13">
        <f>IF(OR(Model!F703&gt;100,Model!F703&lt;0.02),44.390782,Model!F703)</f>
        <v>44.390782000000002</v>
      </c>
      <c r="O697" s="13">
        <f>IF(OR(Model!G703&gt;6,Model!G703&lt;0.02),1.74888827,Model!G703)</f>
        <v>1.7488882699999999</v>
      </c>
      <c r="P697" s="13">
        <f>IF(OR(Model!H703&gt;0.6,Model!H703&lt;0.02),0.3561162,Model!H703)</f>
        <v>0.35611619999999999</v>
      </c>
      <c r="Q697" s="13">
        <f>IF(OR(Model!I703&gt;80,Model!I703&lt;0.02),39.55,Model!I703)</f>
        <v>39.549999999999997</v>
      </c>
      <c r="R697" s="13">
        <f>IF(OR(Model!J703&gt;80,Model!J703&lt;0.02),39.55,Model!J703)</f>
        <v>39.549999999999997</v>
      </c>
      <c r="S697" s="13">
        <f>IF(OR(Model!K703&gt;120,Model!K703&lt;0.02),63.9,Model!K703)</f>
        <v>63.9</v>
      </c>
      <c r="T697" s="13">
        <f>IF(OR(Model!L703&gt;11,Model!L703&lt;0.02),6.4719718,Model!L703)</f>
        <v>6.4719718000000004</v>
      </c>
      <c r="U697" s="13">
        <f t="shared" si="10"/>
        <v>0.94885144831249479</v>
      </c>
      <c r="V697" t="b">
        <f>IF(Model!B703&gt;0,'Calulations '!J697-U697)</f>
        <v>0</v>
      </c>
    </row>
    <row r="698" spans="10:22" x14ac:dyDescent="0.3">
      <c r="J698" s="13">
        <f>IF(OR(Model!B704&gt;7,Model!B704&lt;0.5),3.433,Model!B704)</f>
        <v>3.4329999999999998</v>
      </c>
      <c r="K698" s="13">
        <f>IF(OR(Model!C704&gt;0.4,Model!C704&lt;0.05),0.2550503,Model!C704)</f>
        <v>0.25505030000000001</v>
      </c>
      <c r="L698" s="13">
        <f>IF(OR(Model!D704&gt;5,Model!D704&lt;0.05),2.2251955,Model!D704)</f>
        <v>2.2251954999999999</v>
      </c>
      <c r="M698" s="13">
        <f>IF(OR(Model!E704&gt;3800,Model!E704&lt;0.02),1979.0503,Model!E704)</f>
        <v>1979.0503000000001</v>
      </c>
      <c r="N698" s="13">
        <f>IF(OR(Model!F704&gt;100,Model!F704&lt;0.02),44.390782,Model!F704)</f>
        <v>44.390782000000002</v>
      </c>
      <c r="O698" s="13">
        <f>IF(OR(Model!G704&gt;6,Model!G704&lt;0.02),1.74888827,Model!G704)</f>
        <v>1.7488882699999999</v>
      </c>
      <c r="P698" s="13">
        <f>IF(OR(Model!H704&gt;0.6,Model!H704&lt;0.02),0.3561162,Model!H704)</f>
        <v>0.35611619999999999</v>
      </c>
      <c r="Q698" s="13">
        <f>IF(OR(Model!I704&gt;80,Model!I704&lt;0.02),39.55,Model!I704)</f>
        <v>39.549999999999997</v>
      </c>
      <c r="R698" s="13">
        <f>IF(OR(Model!J704&gt;80,Model!J704&lt;0.02),39.55,Model!J704)</f>
        <v>39.549999999999997</v>
      </c>
      <c r="S698" s="13">
        <f>IF(OR(Model!K704&gt;120,Model!K704&lt;0.02),63.9,Model!K704)</f>
        <v>63.9</v>
      </c>
      <c r="T698" s="13">
        <f>IF(OR(Model!L704&gt;11,Model!L704&lt;0.02),6.4719718,Model!L704)</f>
        <v>6.4719718000000004</v>
      </c>
      <c r="U698" s="13">
        <f t="shared" si="10"/>
        <v>0.94885144831249479</v>
      </c>
      <c r="V698" t="b">
        <f>IF(Model!B704&gt;0,'Calulations '!J698-U698)</f>
        <v>0</v>
      </c>
    </row>
    <row r="699" spans="10:22" x14ac:dyDescent="0.3">
      <c r="J699" s="13">
        <f>IF(OR(Model!B705&gt;7,Model!B705&lt;0.5),3.433,Model!B705)</f>
        <v>3.4329999999999998</v>
      </c>
      <c r="K699" s="13">
        <f>IF(OR(Model!C705&gt;0.4,Model!C705&lt;0.05),0.2550503,Model!C705)</f>
        <v>0.25505030000000001</v>
      </c>
      <c r="L699" s="13">
        <f>IF(OR(Model!D705&gt;5,Model!D705&lt;0.05),2.2251955,Model!D705)</f>
        <v>2.2251954999999999</v>
      </c>
      <c r="M699" s="13">
        <f>IF(OR(Model!E705&gt;3800,Model!E705&lt;0.02),1979.0503,Model!E705)</f>
        <v>1979.0503000000001</v>
      </c>
      <c r="N699" s="13">
        <f>IF(OR(Model!F705&gt;100,Model!F705&lt;0.02),44.390782,Model!F705)</f>
        <v>44.390782000000002</v>
      </c>
      <c r="O699" s="13">
        <f>IF(OR(Model!G705&gt;6,Model!G705&lt;0.02),1.74888827,Model!G705)</f>
        <v>1.7488882699999999</v>
      </c>
      <c r="P699" s="13">
        <f>IF(OR(Model!H705&gt;0.6,Model!H705&lt;0.02),0.3561162,Model!H705)</f>
        <v>0.35611619999999999</v>
      </c>
      <c r="Q699" s="13">
        <f>IF(OR(Model!I705&gt;80,Model!I705&lt;0.02),39.55,Model!I705)</f>
        <v>39.549999999999997</v>
      </c>
      <c r="R699" s="13">
        <f>IF(OR(Model!J705&gt;80,Model!J705&lt;0.02),39.55,Model!J705)</f>
        <v>39.549999999999997</v>
      </c>
      <c r="S699" s="13">
        <f>IF(OR(Model!K705&gt;120,Model!K705&lt;0.02),63.9,Model!K705)</f>
        <v>63.9</v>
      </c>
      <c r="T699" s="13">
        <f>IF(OR(Model!L705&gt;11,Model!L705&lt;0.02),6.4719718,Model!L705)</f>
        <v>6.4719718000000004</v>
      </c>
      <c r="U699" s="13">
        <f t="shared" si="10"/>
        <v>0.94885144831249479</v>
      </c>
      <c r="V699" t="b">
        <f>IF(Model!B705&gt;0,'Calulations '!J699-U699)</f>
        <v>0</v>
      </c>
    </row>
    <row r="700" spans="10:22" x14ac:dyDescent="0.3">
      <c r="J700" s="13">
        <f>IF(OR(Model!B706&gt;7,Model!B706&lt;0.5),3.433,Model!B706)</f>
        <v>3.4329999999999998</v>
      </c>
      <c r="K700" s="13">
        <f>IF(OR(Model!C706&gt;0.4,Model!C706&lt;0.05),0.2550503,Model!C706)</f>
        <v>0.25505030000000001</v>
      </c>
      <c r="L700" s="13">
        <f>IF(OR(Model!D706&gt;5,Model!D706&lt;0.05),2.2251955,Model!D706)</f>
        <v>2.2251954999999999</v>
      </c>
      <c r="M700" s="13">
        <f>IF(OR(Model!E706&gt;3800,Model!E706&lt;0.02),1979.0503,Model!E706)</f>
        <v>1979.0503000000001</v>
      </c>
      <c r="N700" s="13">
        <f>IF(OR(Model!F706&gt;100,Model!F706&lt;0.02),44.390782,Model!F706)</f>
        <v>44.390782000000002</v>
      </c>
      <c r="O700" s="13">
        <f>IF(OR(Model!G706&gt;6,Model!G706&lt;0.02),1.74888827,Model!G706)</f>
        <v>1.7488882699999999</v>
      </c>
      <c r="P700" s="13">
        <f>IF(OR(Model!H706&gt;0.6,Model!H706&lt;0.02),0.3561162,Model!H706)</f>
        <v>0.35611619999999999</v>
      </c>
      <c r="Q700" s="13">
        <f>IF(OR(Model!I706&gt;80,Model!I706&lt;0.02),39.55,Model!I706)</f>
        <v>39.549999999999997</v>
      </c>
      <c r="R700" s="13">
        <f>IF(OR(Model!J706&gt;80,Model!J706&lt;0.02),39.55,Model!J706)</f>
        <v>39.549999999999997</v>
      </c>
      <c r="S700" s="13">
        <f>IF(OR(Model!K706&gt;120,Model!K706&lt;0.02),63.9,Model!K706)</f>
        <v>63.9</v>
      </c>
      <c r="T700" s="13">
        <f>IF(OR(Model!L706&gt;11,Model!L706&lt;0.02),6.4719718,Model!L706)</f>
        <v>6.4719718000000004</v>
      </c>
      <c r="U700" s="13">
        <f t="shared" si="10"/>
        <v>0.94885144831249479</v>
      </c>
      <c r="V700" t="b">
        <f>IF(Model!B706&gt;0,'Calulations '!J700-U700)</f>
        <v>0</v>
      </c>
    </row>
    <row r="701" spans="10:22" x14ac:dyDescent="0.3">
      <c r="J701" s="13">
        <f>IF(OR(Model!B707&gt;7,Model!B707&lt;0.5),3.433,Model!B707)</f>
        <v>3.4329999999999998</v>
      </c>
      <c r="K701" s="13">
        <f>IF(OR(Model!C707&gt;0.4,Model!C707&lt;0.05),0.2550503,Model!C707)</f>
        <v>0.25505030000000001</v>
      </c>
      <c r="L701" s="13">
        <f>IF(OR(Model!D707&gt;5,Model!D707&lt;0.05),2.2251955,Model!D707)</f>
        <v>2.2251954999999999</v>
      </c>
      <c r="M701" s="13">
        <f>IF(OR(Model!E707&gt;3800,Model!E707&lt;0.02),1979.0503,Model!E707)</f>
        <v>1979.0503000000001</v>
      </c>
      <c r="N701" s="13">
        <f>IF(OR(Model!F707&gt;100,Model!F707&lt;0.02),44.390782,Model!F707)</f>
        <v>44.390782000000002</v>
      </c>
      <c r="O701" s="13">
        <f>IF(OR(Model!G707&gt;6,Model!G707&lt;0.02),1.74888827,Model!G707)</f>
        <v>1.7488882699999999</v>
      </c>
      <c r="P701" s="13">
        <f>IF(OR(Model!H707&gt;0.6,Model!H707&lt;0.02),0.3561162,Model!H707)</f>
        <v>0.35611619999999999</v>
      </c>
      <c r="Q701" s="13">
        <f>IF(OR(Model!I707&gt;80,Model!I707&lt;0.02),39.55,Model!I707)</f>
        <v>39.549999999999997</v>
      </c>
      <c r="R701" s="13">
        <f>IF(OR(Model!J707&gt;80,Model!J707&lt;0.02),39.55,Model!J707)</f>
        <v>39.549999999999997</v>
      </c>
      <c r="S701" s="13">
        <f>IF(OR(Model!K707&gt;120,Model!K707&lt;0.02),63.9,Model!K707)</f>
        <v>63.9</v>
      </c>
      <c r="T701" s="13">
        <f>IF(OR(Model!L707&gt;11,Model!L707&lt;0.02),6.4719718,Model!L707)</f>
        <v>6.4719718000000004</v>
      </c>
      <c r="U701" s="13">
        <f t="shared" si="10"/>
        <v>0.94885144831249479</v>
      </c>
      <c r="V701" t="b">
        <f>IF(Model!B707&gt;0,'Calulations '!J701-U701)</f>
        <v>0</v>
      </c>
    </row>
    <row r="702" spans="10:22" x14ac:dyDescent="0.3">
      <c r="J702" s="13">
        <f>IF(OR(Model!B708&gt;7,Model!B708&lt;0.5),3.433,Model!B708)</f>
        <v>3.4329999999999998</v>
      </c>
      <c r="K702" s="13">
        <f>IF(OR(Model!C708&gt;0.4,Model!C708&lt;0.05),0.2550503,Model!C708)</f>
        <v>0.25505030000000001</v>
      </c>
      <c r="L702" s="13">
        <f>IF(OR(Model!D708&gt;5,Model!D708&lt;0.05),2.2251955,Model!D708)</f>
        <v>2.2251954999999999</v>
      </c>
      <c r="M702" s="13">
        <f>IF(OR(Model!E708&gt;3800,Model!E708&lt;0.02),1979.0503,Model!E708)</f>
        <v>1979.0503000000001</v>
      </c>
      <c r="N702" s="13">
        <f>IF(OR(Model!F708&gt;100,Model!F708&lt;0.02),44.390782,Model!F708)</f>
        <v>44.390782000000002</v>
      </c>
      <c r="O702" s="13">
        <f>IF(OR(Model!G708&gt;6,Model!G708&lt;0.02),1.74888827,Model!G708)</f>
        <v>1.7488882699999999</v>
      </c>
      <c r="P702" s="13">
        <f>IF(OR(Model!H708&gt;0.6,Model!H708&lt;0.02),0.3561162,Model!H708)</f>
        <v>0.35611619999999999</v>
      </c>
      <c r="Q702" s="13">
        <f>IF(OR(Model!I708&gt;80,Model!I708&lt;0.02),39.55,Model!I708)</f>
        <v>39.549999999999997</v>
      </c>
      <c r="R702" s="13">
        <f>IF(OR(Model!J708&gt;80,Model!J708&lt;0.02),39.55,Model!J708)</f>
        <v>39.549999999999997</v>
      </c>
      <c r="S702" s="13">
        <f>IF(OR(Model!K708&gt;120,Model!K708&lt;0.02),63.9,Model!K708)</f>
        <v>63.9</v>
      </c>
      <c r="T702" s="13">
        <f>IF(OR(Model!L708&gt;11,Model!L708&lt;0.02),6.4719718,Model!L708)</f>
        <v>6.4719718000000004</v>
      </c>
      <c r="U702" s="13">
        <f t="shared" si="10"/>
        <v>0.94885144831249479</v>
      </c>
      <c r="V702" t="b">
        <f>IF(Model!B708&gt;0,'Calulations '!J702-U702)</f>
        <v>0</v>
      </c>
    </row>
    <row r="703" spans="10:22" x14ac:dyDescent="0.3">
      <c r="J703" s="13">
        <f>IF(OR(Model!B709&gt;7,Model!B709&lt;0.5),3.433,Model!B709)</f>
        <v>3.4329999999999998</v>
      </c>
      <c r="K703" s="13">
        <f>IF(OR(Model!C709&gt;0.4,Model!C709&lt;0.05),0.2550503,Model!C709)</f>
        <v>0.25505030000000001</v>
      </c>
      <c r="L703" s="13">
        <f>IF(OR(Model!D709&gt;5,Model!D709&lt;0.05),2.2251955,Model!D709)</f>
        <v>2.2251954999999999</v>
      </c>
      <c r="M703" s="13">
        <f>IF(OR(Model!E709&gt;3800,Model!E709&lt;0.02),1979.0503,Model!E709)</f>
        <v>1979.0503000000001</v>
      </c>
      <c r="N703" s="13">
        <f>IF(OR(Model!F709&gt;100,Model!F709&lt;0.02),44.390782,Model!F709)</f>
        <v>44.390782000000002</v>
      </c>
      <c r="O703" s="13">
        <f>IF(OR(Model!G709&gt;6,Model!G709&lt;0.02),1.74888827,Model!G709)</f>
        <v>1.7488882699999999</v>
      </c>
      <c r="P703" s="13">
        <f>IF(OR(Model!H709&gt;0.6,Model!H709&lt;0.02),0.3561162,Model!H709)</f>
        <v>0.35611619999999999</v>
      </c>
      <c r="Q703" s="13">
        <f>IF(OR(Model!I709&gt;80,Model!I709&lt;0.02),39.55,Model!I709)</f>
        <v>39.549999999999997</v>
      </c>
      <c r="R703" s="13">
        <f>IF(OR(Model!J709&gt;80,Model!J709&lt;0.02),39.55,Model!J709)</f>
        <v>39.549999999999997</v>
      </c>
      <c r="S703" s="13">
        <f>IF(OR(Model!K709&gt;120,Model!K709&lt;0.02),63.9,Model!K709)</f>
        <v>63.9</v>
      </c>
      <c r="T703" s="13">
        <f>IF(OR(Model!L709&gt;11,Model!L709&lt;0.02),6.4719718,Model!L709)</f>
        <v>6.4719718000000004</v>
      </c>
      <c r="U703" s="13">
        <f t="shared" si="10"/>
        <v>0.94885144831249479</v>
      </c>
      <c r="V703" t="b">
        <f>IF(Model!B709&gt;0,'Calulations '!J703-U703)</f>
        <v>0</v>
      </c>
    </row>
    <row r="704" spans="10:22" x14ac:dyDescent="0.3">
      <c r="J704" s="13">
        <f>IF(OR(Model!B710&gt;7,Model!B710&lt;0.5),3.433,Model!B710)</f>
        <v>3.4329999999999998</v>
      </c>
      <c r="K704" s="13">
        <f>IF(OR(Model!C710&gt;0.4,Model!C710&lt;0.05),0.2550503,Model!C710)</f>
        <v>0.25505030000000001</v>
      </c>
      <c r="L704" s="13">
        <f>IF(OR(Model!D710&gt;5,Model!D710&lt;0.05),2.2251955,Model!D710)</f>
        <v>2.2251954999999999</v>
      </c>
      <c r="M704" s="13">
        <f>IF(OR(Model!E710&gt;3800,Model!E710&lt;0.02),1979.0503,Model!E710)</f>
        <v>1979.0503000000001</v>
      </c>
      <c r="N704" s="13">
        <f>IF(OR(Model!F710&gt;100,Model!F710&lt;0.02),44.390782,Model!F710)</f>
        <v>44.390782000000002</v>
      </c>
      <c r="O704" s="13">
        <f>IF(OR(Model!G710&gt;6,Model!G710&lt;0.02),1.74888827,Model!G710)</f>
        <v>1.7488882699999999</v>
      </c>
      <c r="P704" s="13">
        <f>IF(OR(Model!H710&gt;0.6,Model!H710&lt;0.02),0.3561162,Model!H710)</f>
        <v>0.35611619999999999</v>
      </c>
      <c r="Q704" s="13">
        <f>IF(OR(Model!I710&gt;80,Model!I710&lt;0.02),39.55,Model!I710)</f>
        <v>39.549999999999997</v>
      </c>
      <c r="R704" s="13">
        <f>IF(OR(Model!J710&gt;80,Model!J710&lt;0.02),39.55,Model!J710)</f>
        <v>39.549999999999997</v>
      </c>
      <c r="S704" s="13">
        <f>IF(OR(Model!K710&gt;120,Model!K710&lt;0.02),63.9,Model!K710)</f>
        <v>63.9</v>
      </c>
      <c r="T704" s="13">
        <f>IF(OR(Model!L710&gt;11,Model!L710&lt;0.02),6.4719718,Model!L710)</f>
        <v>6.4719718000000004</v>
      </c>
      <c r="U704" s="13">
        <f t="shared" si="10"/>
        <v>0.94885144831249479</v>
      </c>
      <c r="V704" t="b">
        <f>IF(Model!B710&gt;0,'Calulations '!J704-U704)</f>
        <v>0</v>
      </c>
    </row>
    <row r="705" spans="10:22" x14ac:dyDescent="0.3">
      <c r="J705" s="13">
        <f>IF(OR(Model!B711&gt;7,Model!B711&lt;0.5),3.433,Model!B711)</f>
        <v>3.4329999999999998</v>
      </c>
      <c r="K705" s="13">
        <f>IF(OR(Model!C711&gt;0.4,Model!C711&lt;0.05),0.2550503,Model!C711)</f>
        <v>0.25505030000000001</v>
      </c>
      <c r="L705" s="13">
        <f>IF(OR(Model!D711&gt;5,Model!D711&lt;0.05),2.2251955,Model!D711)</f>
        <v>2.2251954999999999</v>
      </c>
      <c r="M705" s="13">
        <f>IF(OR(Model!E711&gt;3800,Model!E711&lt;0.02),1979.0503,Model!E711)</f>
        <v>1979.0503000000001</v>
      </c>
      <c r="N705" s="13">
        <f>IF(OR(Model!F711&gt;100,Model!F711&lt;0.02),44.390782,Model!F711)</f>
        <v>44.390782000000002</v>
      </c>
      <c r="O705" s="13">
        <f>IF(OR(Model!G711&gt;6,Model!G711&lt;0.02),1.74888827,Model!G711)</f>
        <v>1.7488882699999999</v>
      </c>
      <c r="P705" s="13">
        <f>IF(OR(Model!H711&gt;0.6,Model!H711&lt;0.02),0.3561162,Model!H711)</f>
        <v>0.35611619999999999</v>
      </c>
      <c r="Q705" s="13">
        <f>IF(OR(Model!I711&gt;80,Model!I711&lt;0.02),39.55,Model!I711)</f>
        <v>39.549999999999997</v>
      </c>
      <c r="R705" s="13">
        <f>IF(OR(Model!J711&gt;80,Model!J711&lt;0.02),39.55,Model!J711)</f>
        <v>39.549999999999997</v>
      </c>
      <c r="S705" s="13">
        <f>IF(OR(Model!K711&gt;120,Model!K711&lt;0.02),63.9,Model!K711)</f>
        <v>63.9</v>
      </c>
      <c r="T705" s="13">
        <f>IF(OR(Model!L711&gt;11,Model!L711&lt;0.02),6.4719718,Model!L711)</f>
        <v>6.4719718000000004</v>
      </c>
      <c r="U705" s="13">
        <f t="shared" si="10"/>
        <v>0.94885144831249479</v>
      </c>
      <c r="V705" t="b">
        <f>IF(Model!B711&gt;0,'Calulations '!J705-U705)</f>
        <v>0</v>
      </c>
    </row>
    <row r="706" spans="10:22" x14ac:dyDescent="0.3">
      <c r="J706" s="13">
        <f>IF(OR(Model!B712&gt;7,Model!B712&lt;0.5),3.433,Model!B712)</f>
        <v>3.4329999999999998</v>
      </c>
      <c r="K706" s="13">
        <f>IF(OR(Model!C712&gt;0.4,Model!C712&lt;0.05),0.2550503,Model!C712)</f>
        <v>0.25505030000000001</v>
      </c>
      <c r="L706" s="13">
        <f>IF(OR(Model!D712&gt;5,Model!D712&lt;0.05),2.2251955,Model!D712)</f>
        <v>2.2251954999999999</v>
      </c>
      <c r="M706" s="13">
        <f>IF(OR(Model!E712&gt;3800,Model!E712&lt;0.02),1979.0503,Model!E712)</f>
        <v>1979.0503000000001</v>
      </c>
      <c r="N706" s="13">
        <f>IF(OR(Model!F712&gt;100,Model!F712&lt;0.02),44.390782,Model!F712)</f>
        <v>44.390782000000002</v>
      </c>
      <c r="O706" s="13">
        <f>IF(OR(Model!G712&gt;6,Model!G712&lt;0.02),1.74888827,Model!G712)</f>
        <v>1.7488882699999999</v>
      </c>
      <c r="P706" s="13">
        <f>IF(OR(Model!H712&gt;0.6,Model!H712&lt;0.02),0.3561162,Model!H712)</f>
        <v>0.35611619999999999</v>
      </c>
      <c r="Q706" s="13">
        <f>IF(OR(Model!I712&gt;80,Model!I712&lt;0.02),39.55,Model!I712)</f>
        <v>39.549999999999997</v>
      </c>
      <c r="R706" s="13">
        <f>IF(OR(Model!J712&gt;80,Model!J712&lt;0.02),39.55,Model!J712)</f>
        <v>39.549999999999997</v>
      </c>
      <c r="S706" s="13">
        <f>IF(OR(Model!K712&gt;120,Model!K712&lt;0.02),63.9,Model!K712)</f>
        <v>63.9</v>
      </c>
      <c r="T706" s="13">
        <f>IF(OR(Model!L712&gt;11,Model!L712&lt;0.02),6.4719718,Model!L712)</f>
        <v>6.4719718000000004</v>
      </c>
      <c r="U706" s="13">
        <f t="shared" si="10"/>
        <v>0.94885144831249479</v>
      </c>
      <c r="V706" t="b">
        <f>IF(Model!B712&gt;0,'Calulations '!J706-U706)</f>
        <v>0</v>
      </c>
    </row>
    <row r="707" spans="10:22" x14ac:dyDescent="0.3">
      <c r="J707" s="13">
        <f>IF(OR(Model!B713&gt;7,Model!B713&lt;0.5),3.433,Model!B713)</f>
        <v>3.4329999999999998</v>
      </c>
      <c r="K707" s="13">
        <f>IF(OR(Model!C713&gt;0.4,Model!C713&lt;0.05),0.2550503,Model!C713)</f>
        <v>0.25505030000000001</v>
      </c>
      <c r="L707" s="13">
        <f>IF(OR(Model!D713&gt;5,Model!D713&lt;0.05),2.2251955,Model!D713)</f>
        <v>2.2251954999999999</v>
      </c>
      <c r="M707" s="13">
        <f>IF(OR(Model!E713&gt;3800,Model!E713&lt;0.02),1979.0503,Model!E713)</f>
        <v>1979.0503000000001</v>
      </c>
      <c r="N707" s="13">
        <f>IF(OR(Model!F713&gt;100,Model!F713&lt;0.02),44.390782,Model!F713)</f>
        <v>44.390782000000002</v>
      </c>
      <c r="O707" s="13">
        <f>IF(OR(Model!G713&gt;6,Model!G713&lt;0.02),1.74888827,Model!G713)</f>
        <v>1.7488882699999999</v>
      </c>
      <c r="P707" s="13">
        <f>IF(OR(Model!H713&gt;0.6,Model!H713&lt;0.02),0.3561162,Model!H713)</f>
        <v>0.35611619999999999</v>
      </c>
      <c r="Q707" s="13">
        <f>IF(OR(Model!I713&gt;80,Model!I713&lt;0.02),39.55,Model!I713)</f>
        <v>39.549999999999997</v>
      </c>
      <c r="R707" s="13">
        <f>IF(OR(Model!J713&gt;80,Model!J713&lt;0.02),39.55,Model!J713)</f>
        <v>39.549999999999997</v>
      </c>
      <c r="S707" s="13">
        <f>IF(OR(Model!K713&gt;120,Model!K713&lt;0.02),63.9,Model!K713)</f>
        <v>63.9</v>
      </c>
      <c r="T707" s="13">
        <f>IF(OR(Model!L713&gt;11,Model!L713&lt;0.02),6.4719718,Model!L713)</f>
        <v>6.4719718000000004</v>
      </c>
      <c r="U707" s="13">
        <f t="shared" si="10"/>
        <v>0.94885144831249479</v>
      </c>
      <c r="V707" t="b">
        <f>IF(Model!B713&gt;0,'Calulations '!J707-U707)</f>
        <v>0</v>
      </c>
    </row>
    <row r="708" spans="10:22" x14ac:dyDescent="0.3">
      <c r="J708" s="13">
        <f>IF(OR(Model!B714&gt;7,Model!B714&lt;0.5),3.433,Model!B714)</f>
        <v>3.4329999999999998</v>
      </c>
      <c r="K708" s="13">
        <f>IF(OR(Model!C714&gt;0.4,Model!C714&lt;0.05),0.2550503,Model!C714)</f>
        <v>0.25505030000000001</v>
      </c>
      <c r="L708" s="13">
        <f>IF(OR(Model!D714&gt;5,Model!D714&lt;0.05),2.2251955,Model!D714)</f>
        <v>2.2251954999999999</v>
      </c>
      <c r="M708" s="13">
        <f>IF(OR(Model!E714&gt;3800,Model!E714&lt;0.02),1979.0503,Model!E714)</f>
        <v>1979.0503000000001</v>
      </c>
      <c r="N708" s="13">
        <f>IF(OR(Model!F714&gt;100,Model!F714&lt;0.02),44.390782,Model!F714)</f>
        <v>44.390782000000002</v>
      </c>
      <c r="O708" s="13">
        <f>IF(OR(Model!G714&gt;6,Model!G714&lt;0.02),1.74888827,Model!G714)</f>
        <v>1.7488882699999999</v>
      </c>
      <c r="P708" s="13">
        <f>IF(OR(Model!H714&gt;0.6,Model!H714&lt;0.02),0.3561162,Model!H714)</f>
        <v>0.35611619999999999</v>
      </c>
      <c r="Q708" s="13">
        <f>IF(OR(Model!I714&gt;80,Model!I714&lt;0.02),39.55,Model!I714)</f>
        <v>39.549999999999997</v>
      </c>
      <c r="R708" s="13">
        <f>IF(OR(Model!J714&gt;80,Model!J714&lt;0.02),39.55,Model!J714)</f>
        <v>39.549999999999997</v>
      </c>
      <c r="S708" s="13">
        <f>IF(OR(Model!K714&gt;120,Model!K714&lt;0.02),63.9,Model!K714)</f>
        <v>63.9</v>
      </c>
      <c r="T708" s="13">
        <f>IF(OR(Model!L714&gt;11,Model!L714&lt;0.02),6.4719718,Model!L714)</f>
        <v>6.4719718000000004</v>
      </c>
      <c r="U708" s="13">
        <f t="shared" si="10"/>
        <v>0.94885144831249479</v>
      </c>
      <c r="V708" t="b">
        <f>IF(Model!B714&gt;0,'Calulations '!J708-U708)</f>
        <v>0</v>
      </c>
    </row>
    <row r="709" spans="10:22" x14ac:dyDescent="0.3">
      <c r="J709" s="13">
        <f>IF(OR(Model!B715&gt;7,Model!B715&lt;0.5),3.433,Model!B715)</f>
        <v>3.4329999999999998</v>
      </c>
      <c r="K709" s="13">
        <f>IF(OR(Model!C715&gt;0.4,Model!C715&lt;0.05),0.2550503,Model!C715)</f>
        <v>0.25505030000000001</v>
      </c>
      <c r="L709" s="13">
        <f>IF(OR(Model!D715&gt;5,Model!D715&lt;0.05),2.2251955,Model!D715)</f>
        <v>2.2251954999999999</v>
      </c>
      <c r="M709" s="13">
        <f>IF(OR(Model!E715&gt;3800,Model!E715&lt;0.02),1979.0503,Model!E715)</f>
        <v>1979.0503000000001</v>
      </c>
      <c r="N709" s="13">
        <f>IF(OR(Model!F715&gt;100,Model!F715&lt;0.02),44.390782,Model!F715)</f>
        <v>44.390782000000002</v>
      </c>
      <c r="O709" s="13">
        <f>IF(OR(Model!G715&gt;6,Model!G715&lt;0.02),1.74888827,Model!G715)</f>
        <v>1.7488882699999999</v>
      </c>
      <c r="P709" s="13">
        <f>IF(OR(Model!H715&gt;0.6,Model!H715&lt;0.02),0.3561162,Model!H715)</f>
        <v>0.35611619999999999</v>
      </c>
      <c r="Q709" s="13">
        <f>IF(OR(Model!I715&gt;80,Model!I715&lt;0.02),39.55,Model!I715)</f>
        <v>39.549999999999997</v>
      </c>
      <c r="R709" s="13">
        <f>IF(OR(Model!J715&gt;80,Model!J715&lt;0.02),39.55,Model!J715)</f>
        <v>39.549999999999997</v>
      </c>
      <c r="S709" s="13">
        <f>IF(OR(Model!K715&gt;120,Model!K715&lt;0.02),63.9,Model!K715)</f>
        <v>63.9</v>
      </c>
      <c r="T709" s="13">
        <f>IF(OR(Model!L715&gt;11,Model!L715&lt;0.02),6.4719718,Model!L715)</f>
        <v>6.4719718000000004</v>
      </c>
      <c r="U709" s="13">
        <f t="shared" si="10"/>
        <v>0.94885144831249479</v>
      </c>
      <c r="V709" t="b">
        <f>IF(Model!B715&gt;0,'Calulations '!J709-U709)</f>
        <v>0</v>
      </c>
    </row>
    <row r="710" spans="10:22" x14ac:dyDescent="0.3">
      <c r="J710" s="13">
        <f>IF(OR(Model!B716&gt;7,Model!B716&lt;0.5),3.433,Model!B716)</f>
        <v>3.4329999999999998</v>
      </c>
      <c r="K710" s="13">
        <f>IF(OR(Model!C716&gt;0.4,Model!C716&lt;0.05),0.2550503,Model!C716)</f>
        <v>0.25505030000000001</v>
      </c>
      <c r="L710" s="13">
        <f>IF(OR(Model!D716&gt;5,Model!D716&lt;0.05),2.2251955,Model!D716)</f>
        <v>2.2251954999999999</v>
      </c>
      <c r="M710" s="13">
        <f>IF(OR(Model!E716&gt;3800,Model!E716&lt;0.02),1979.0503,Model!E716)</f>
        <v>1979.0503000000001</v>
      </c>
      <c r="N710" s="13">
        <f>IF(OR(Model!F716&gt;100,Model!F716&lt;0.02),44.390782,Model!F716)</f>
        <v>44.390782000000002</v>
      </c>
      <c r="O710" s="13">
        <f>IF(OR(Model!G716&gt;6,Model!G716&lt;0.02),1.74888827,Model!G716)</f>
        <v>1.7488882699999999</v>
      </c>
      <c r="P710" s="13">
        <f>IF(OR(Model!H716&gt;0.6,Model!H716&lt;0.02),0.3561162,Model!H716)</f>
        <v>0.35611619999999999</v>
      </c>
      <c r="Q710" s="13">
        <f>IF(OR(Model!I716&gt;80,Model!I716&lt;0.02),39.55,Model!I716)</f>
        <v>39.549999999999997</v>
      </c>
      <c r="R710" s="13">
        <f>IF(OR(Model!J716&gt;80,Model!J716&lt;0.02),39.55,Model!J716)</f>
        <v>39.549999999999997</v>
      </c>
      <c r="S710" s="13">
        <f>IF(OR(Model!K716&gt;120,Model!K716&lt;0.02),63.9,Model!K716)</f>
        <v>63.9</v>
      </c>
      <c r="T710" s="13">
        <f>IF(OR(Model!L716&gt;11,Model!L716&lt;0.02),6.4719718,Model!L716)</f>
        <v>6.4719718000000004</v>
      </c>
      <c r="U710" s="13">
        <f t="shared" si="10"/>
        <v>0.94885144831249479</v>
      </c>
      <c r="V710" t="b">
        <f>IF(Model!B716&gt;0,'Calulations '!J710-U710)</f>
        <v>0</v>
      </c>
    </row>
    <row r="711" spans="10:22" x14ac:dyDescent="0.3">
      <c r="J711" s="13">
        <f>IF(OR(Model!B717&gt;7,Model!B717&lt;0.5),3.433,Model!B717)</f>
        <v>3.4329999999999998</v>
      </c>
      <c r="K711" s="13">
        <f>IF(OR(Model!C717&gt;0.4,Model!C717&lt;0.05),0.2550503,Model!C717)</f>
        <v>0.25505030000000001</v>
      </c>
      <c r="L711" s="13">
        <f>IF(OR(Model!D717&gt;5,Model!D717&lt;0.05),2.2251955,Model!D717)</f>
        <v>2.2251954999999999</v>
      </c>
      <c r="M711" s="13">
        <f>IF(OR(Model!E717&gt;3800,Model!E717&lt;0.02),1979.0503,Model!E717)</f>
        <v>1979.0503000000001</v>
      </c>
      <c r="N711" s="13">
        <f>IF(OR(Model!F717&gt;100,Model!F717&lt;0.02),44.390782,Model!F717)</f>
        <v>44.390782000000002</v>
      </c>
      <c r="O711" s="13">
        <f>IF(OR(Model!G717&gt;6,Model!G717&lt;0.02),1.74888827,Model!G717)</f>
        <v>1.7488882699999999</v>
      </c>
      <c r="P711" s="13">
        <f>IF(OR(Model!H717&gt;0.6,Model!H717&lt;0.02),0.3561162,Model!H717)</f>
        <v>0.35611619999999999</v>
      </c>
      <c r="Q711" s="13">
        <f>IF(OR(Model!I717&gt;80,Model!I717&lt;0.02),39.55,Model!I717)</f>
        <v>39.549999999999997</v>
      </c>
      <c r="R711" s="13">
        <f>IF(OR(Model!J717&gt;80,Model!J717&lt;0.02),39.55,Model!J717)</f>
        <v>39.549999999999997</v>
      </c>
      <c r="S711" s="13">
        <f>IF(OR(Model!K717&gt;120,Model!K717&lt;0.02),63.9,Model!K717)</f>
        <v>63.9</v>
      </c>
      <c r="T711" s="13">
        <f>IF(OR(Model!L717&gt;11,Model!L717&lt;0.02),6.4719718,Model!L717)</f>
        <v>6.4719718000000004</v>
      </c>
      <c r="U711" s="13">
        <f t="shared" si="10"/>
        <v>0.94885144831249479</v>
      </c>
      <c r="V711" t="b">
        <f>IF(Model!B717&gt;0,'Calulations '!J711-U711)</f>
        <v>0</v>
      </c>
    </row>
    <row r="712" spans="10:22" x14ac:dyDescent="0.3">
      <c r="J712" s="13">
        <f>IF(OR(Model!B718&gt;7,Model!B718&lt;0.5),3.433,Model!B718)</f>
        <v>3.4329999999999998</v>
      </c>
      <c r="K712" s="13">
        <f>IF(OR(Model!C718&gt;0.4,Model!C718&lt;0.05),0.2550503,Model!C718)</f>
        <v>0.25505030000000001</v>
      </c>
      <c r="L712" s="13">
        <f>IF(OR(Model!D718&gt;5,Model!D718&lt;0.05),2.2251955,Model!D718)</f>
        <v>2.2251954999999999</v>
      </c>
      <c r="M712" s="13">
        <f>IF(OR(Model!E718&gt;3800,Model!E718&lt;0.02),1979.0503,Model!E718)</f>
        <v>1979.0503000000001</v>
      </c>
      <c r="N712" s="13">
        <f>IF(OR(Model!F718&gt;100,Model!F718&lt;0.02),44.390782,Model!F718)</f>
        <v>44.390782000000002</v>
      </c>
      <c r="O712" s="13">
        <f>IF(OR(Model!G718&gt;6,Model!G718&lt;0.02),1.74888827,Model!G718)</f>
        <v>1.7488882699999999</v>
      </c>
      <c r="P712" s="13">
        <f>IF(OR(Model!H718&gt;0.6,Model!H718&lt;0.02),0.3561162,Model!H718)</f>
        <v>0.35611619999999999</v>
      </c>
      <c r="Q712" s="13">
        <f>IF(OR(Model!I718&gt;80,Model!I718&lt;0.02),39.55,Model!I718)</f>
        <v>39.549999999999997</v>
      </c>
      <c r="R712" s="13">
        <f>IF(OR(Model!J718&gt;80,Model!J718&lt;0.02),39.55,Model!J718)</f>
        <v>39.549999999999997</v>
      </c>
      <c r="S712" s="13">
        <f>IF(OR(Model!K718&gt;120,Model!K718&lt;0.02),63.9,Model!K718)</f>
        <v>63.9</v>
      </c>
      <c r="T712" s="13">
        <f>IF(OR(Model!L718&gt;11,Model!L718&lt;0.02),6.4719718,Model!L718)</f>
        <v>6.4719718000000004</v>
      </c>
      <c r="U712" s="13">
        <f t="shared" si="10"/>
        <v>0.94885144831249479</v>
      </c>
      <c r="V712" t="b">
        <f>IF(Model!B718&gt;0,'Calulations '!J712-U712)</f>
        <v>0</v>
      </c>
    </row>
    <row r="713" spans="10:22" x14ac:dyDescent="0.3">
      <c r="J713" s="13">
        <f>IF(OR(Model!B719&gt;7,Model!B719&lt;0.5),3.433,Model!B719)</f>
        <v>3.4329999999999998</v>
      </c>
      <c r="K713" s="13">
        <f>IF(OR(Model!C719&gt;0.4,Model!C719&lt;0.05),0.2550503,Model!C719)</f>
        <v>0.25505030000000001</v>
      </c>
      <c r="L713" s="13">
        <f>IF(OR(Model!D719&gt;5,Model!D719&lt;0.05),2.2251955,Model!D719)</f>
        <v>2.2251954999999999</v>
      </c>
      <c r="M713" s="13">
        <f>IF(OR(Model!E719&gt;3800,Model!E719&lt;0.02),1979.0503,Model!E719)</f>
        <v>1979.0503000000001</v>
      </c>
      <c r="N713" s="13">
        <f>IF(OR(Model!F719&gt;100,Model!F719&lt;0.02),44.390782,Model!F719)</f>
        <v>44.390782000000002</v>
      </c>
      <c r="O713" s="13">
        <f>IF(OR(Model!G719&gt;6,Model!G719&lt;0.02),1.74888827,Model!G719)</f>
        <v>1.7488882699999999</v>
      </c>
      <c r="P713" s="13">
        <f>IF(OR(Model!H719&gt;0.6,Model!H719&lt;0.02),0.3561162,Model!H719)</f>
        <v>0.35611619999999999</v>
      </c>
      <c r="Q713" s="13">
        <f>IF(OR(Model!I719&gt;80,Model!I719&lt;0.02),39.55,Model!I719)</f>
        <v>39.549999999999997</v>
      </c>
      <c r="R713" s="13">
        <f>IF(OR(Model!J719&gt;80,Model!J719&lt;0.02),39.55,Model!J719)</f>
        <v>39.549999999999997</v>
      </c>
      <c r="S713" s="13">
        <f>IF(OR(Model!K719&gt;120,Model!K719&lt;0.02),63.9,Model!K719)</f>
        <v>63.9</v>
      </c>
      <c r="T713" s="13">
        <f>IF(OR(Model!L719&gt;11,Model!L719&lt;0.02),6.4719718,Model!L719)</f>
        <v>6.4719718000000004</v>
      </c>
      <c r="U713" s="13">
        <f t="shared" si="10"/>
        <v>0.94885144831249479</v>
      </c>
      <c r="V713" t="b">
        <f>IF(Model!B719&gt;0,'Calulations '!J713-U713)</f>
        <v>0</v>
      </c>
    </row>
    <row r="714" spans="10:22" x14ac:dyDescent="0.3">
      <c r="J714" s="13">
        <f>IF(OR(Model!B720&gt;7,Model!B720&lt;0.5),3.433,Model!B720)</f>
        <v>3.4329999999999998</v>
      </c>
      <c r="K714" s="13">
        <f>IF(OR(Model!C720&gt;0.4,Model!C720&lt;0.05),0.2550503,Model!C720)</f>
        <v>0.25505030000000001</v>
      </c>
      <c r="L714" s="13">
        <f>IF(OR(Model!D720&gt;5,Model!D720&lt;0.05),2.2251955,Model!D720)</f>
        <v>2.2251954999999999</v>
      </c>
      <c r="M714" s="13">
        <f>IF(OR(Model!E720&gt;3800,Model!E720&lt;0.02),1979.0503,Model!E720)</f>
        <v>1979.0503000000001</v>
      </c>
      <c r="N714" s="13">
        <f>IF(OR(Model!F720&gt;100,Model!F720&lt;0.02),44.390782,Model!F720)</f>
        <v>44.390782000000002</v>
      </c>
      <c r="O714" s="13">
        <f>IF(OR(Model!G720&gt;6,Model!G720&lt;0.02),1.74888827,Model!G720)</f>
        <v>1.7488882699999999</v>
      </c>
      <c r="P714" s="13">
        <f>IF(OR(Model!H720&gt;0.6,Model!H720&lt;0.02),0.3561162,Model!H720)</f>
        <v>0.35611619999999999</v>
      </c>
      <c r="Q714" s="13">
        <f>IF(OR(Model!I720&gt;80,Model!I720&lt;0.02),39.55,Model!I720)</f>
        <v>39.549999999999997</v>
      </c>
      <c r="R714" s="13">
        <f>IF(OR(Model!J720&gt;80,Model!J720&lt;0.02),39.55,Model!J720)</f>
        <v>39.549999999999997</v>
      </c>
      <c r="S714" s="13">
        <f>IF(OR(Model!K720&gt;120,Model!K720&lt;0.02),63.9,Model!K720)</f>
        <v>63.9</v>
      </c>
      <c r="T714" s="13">
        <f>IF(OR(Model!L720&gt;11,Model!L720&lt;0.02),6.4719718,Model!L720)</f>
        <v>6.4719718000000004</v>
      </c>
      <c r="U714" s="13">
        <f t="shared" si="10"/>
        <v>0.94885144831249479</v>
      </c>
      <c r="V714" t="b">
        <f>IF(Model!B720&gt;0,'Calulations '!J714-U714)</f>
        <v>0</v>
      </c>
    </row>
    <row r="715" spans="10:22" x14ac:dyDescent="0.3">
      <c r="J715" s="13">
        <f>IF(OR(Model!B721&gt;7,Model!B721&lt;0.5),3.433,Model!B721)</f>
        <v>3.4329999999999998</v>
      </c>
      <c r="K715" s="13">
        <f>IF(OR(Model!C721&gt;0.4,Model!C721&lt;0.05),0.2550503,Model!C721)</f>
        <v>0.25505030000000001</v>
      </c>
      <c r="L715" s="13">
        <f>IF(OR(Model!D721&gt;5,Model!D721&lt;0.05),2.2251955,Model!D721)</f>
        <v>2.2251954999999999</v>
      </c>
      <c r="M715" s="13">
        <f>IF(OR(Model!E721&gt;3800,Model!E721&lt;0.02),1979.0503,Model!E721)</f>
        <v>1979.0503000000001</v>
      </c>
      <c r="N715" s="13">
        <f>IF(OR(Model!F721&gt;100,Model!F721&lt;0.02),44.390782,Model!F721)</f>
        <v>44.390782000000002</v>
      </c>
      <c r="O715" s="13">
        <f>IF(OR(Model!G721&gt;6,Model!G721&lt;0.02),1.74888827,Model!G721)</f>
        <v>1.7488882699999999</v>
      </c>
      <c r="P715" s="13">
        <f>IF(OR(Model!H721&gt;0.6,Model!H721&lt;0.02),0.3561162,Model!H721)</f>
        <v>0.35611619999999999</v>
      </c>
      <c r="Q715" s="13">
        <f>IF(OR(Model!I721&gt;80,Model!I721&lt;0.02),39.55,Model!I721)</f>
        <v>39.549999999999997</v>
      </c>
      <c r="R715" s="13">
        <f>IF(OR(Model!J721&gt;80,Model!J721&lt;0.02),39.55,Model!J721)</f>
        <v>39.549999999999997</v>
      </c>
      <c r="S715" s="13">
        <f>IF(OR(Model!K721&gt;120,Model!K721&lt;0.02),63.9,Model!K721)</f>
        <v>63.9</v>
      </c>
      <c r="T715" s="13">
        <f>IF(OR(Model!L721&gt;11,Model!L721&lt;0.02),6.4719718,Model!L721)</f>
        <v>6.4719718000000004</v>
      </c>
      <c r="U715" s="13">
        <f t="shared" si="10"/>
        <v>0.94885144831249479</v>
      </c>
      <c r="V715" t="b">
        <f>IF(Model!B721&gt;0,'Calulations '!J715-U715)</f>
        <v>0</v>
      </c>
    </row>
    <row r="716" spans="10:22" x14ac:dyDescent="0.3">
      <c r="J716" s="13">
        <f>IF(OR(Model!B722&gt;7,Model!B722&lt;0.5),3.433,Model!B722)</f>
        <v>3.4329999999999998</v>
      </c>
      <c r="K716" s="13">
        <f>IF(OR(Model!C722&gt;0.4,Model!C722&lt;0.05),0.2550503,Model!C722)</f>
        <v>0.25505030000000001</v>
      </c>
      <c r="L716" s="13">
        <f>IF(OR(Model!D722&gt;5,Model!D722&lt;0.05),2.2251955,Model!D722)</f>
        <v>2.2251954999999999</v>
      </c>
      <c r="M716" s="13">
        <f>IF(OR(Model!E722&gt;3800,Model!E722&lt;0.02),1979.0503,Model!E722)</f>
        <v>1979.0503000000001</v>
      </c>
      <c r="N716" s="13">
        <f>IF(OR(Model!F722&gt;100,Model!F722&lt;0.02),44.390782,Model!F722)</f>
        <v>44.390782000000002</v>
      </c>
      <c r="O716" s="13">
        <f>IF(OR(Model!G722&gt;6,Model!G722&lt;0.02),1.74888827,Model!G722)</f>
        <v>1.7488882699999999</v>
      </c>
      <c r="P716" s="13">
        <f>IF(OR(Model!H722&gt;0.6,Model!H722&lt;0.02),0.3561162,Model!H722)</f>
        <v>0.35611619999999999</v>
      </c>
      <c r="Q716" s="13">
        <f>IF(OR(Model!I722&gt;80,Model!I722&lt;0.02),39.55,Model!I722)</f>
        <v>39.549999999999997</v>
      </c>
      <c r="R716" s="13">
        <f>IF(OR(Model!J722&gt;80,Model!J722&lt;0.02),39.55,Model!J722)</f>
        <v>39.549999999999997</v>
      </c>
      <c r="S716" s="13">
        <f>IF(OR(Model!K722&gt;120,Model!K722&lt;0.02),63.9,Model!K722)</f>
        <v>63.9</v>
      </c>
      <c r="T716" s="13">
        <f>IF(OR(Model!L722&gt;11,Model!L722&lt;0.02),6.4719718,Model!L722)</f>
        <v>6.4719718000000004</v>
      </c>
      <c r="U716" s="13">
        <f t="shared" ref="U716:U779" si="11">IF($A$10="NF",($B$83+$B$84*K716+$B$85*M716+$B$86*N716+$B$87*R716+$B$88*T716+(L716/39.1)*$B$89+(O716/20.04)*$B$90+(P716/12.16)*$B$91+(K716-0.254695965417868)*(((O716/20.04)-0.0873483583285303)*-7.3498004038469)+(K716-0.254695965417868)*(((P716/12.16)-0.0293638848126801)*-102.292324166221)+$B$94*J716),0)</f>
        <v>0.94885144831249479</v>
      </c>
      <c r="V716" t="b">
        <f>IF(Model!B722&gt;0,'Calulations '!J716-U716)</f>
        <v>0</v>
      </c>
    </row>
    <row r="717" spans="10:22" x14ac:dyDescent="0.3">
      <c r="J717" s="13">
        <f>IF(OR(Model!B723&gt;7,Model!B723&lt;0.5),3.433,Model!B723)</f>
        <v>3.4329999999999998</v>
      </c>
      <c r="K717" s="13">
        <f>IF(OR(Model!C723&gt;0.4,Model!C723&lt;0.05),0.2550503,Model!C723)</f>
        <v>0.25505030000000001</v>
      </c>
      <c r="L717" s="13">
        <f>IF(OR(Model!D723&gt;5,Model!D723&lt;0.05),2.2251955,Model!D723)</f>
        <v>2.2251954999999999</v>
      </c>
      <c r="M717" s="13">
        <f>IF(OR(Model!E723&gt;3800,Model!E723&lt;0.02),1979.0503,Model!E723)</f>
        <v>1979.0503000000001</v>
      </c>
      <c r="N717" s="13">
        <f>IF(OR(Model!F723&gt;100,Model!F723&lt;0.02),44.390782,Model!F723)</f>
        <v>44.390782000000002</v>
      </c>
      <c r="O717" s="13">
        <f>IF(OR(Model!G723&gt;6,Model!G723&lt;0.02),1.74888827,Model!G723)</f>
        <v>1.7488882699999999</v>
      </c>
      <c r="P717" s="13">
        <f>IF(OR(Model!H723&gt;0.6,Model!H723&lt;0.02),0.3561162,Model!H723)</f>
        <v>0.35611619999999999</v>
      </c>
      <c r="Q717" s="13">
        <f>IF(OR(Model!I723&gt;80,Model!I723&lt;0.02),39.55,Model!I723)</f>
        <v>39.549999999999997</v>
      </c>
      <c r="R717" s="13">
        <f>IF(OR(Model!J723&gt;80,Model!J723&lt;0.02),39.55,Model!J723)</f>
        <v>39.549999999999997</v>
      </c>
      <c r="S717" s="13">
        <f>IF(OR(Model!K723&gt;120,Model!K723&lt;0.02),63.9,Model!K723)</f>
        <v>63.9</v>
      </c>
      <c r="T717" s="13">
        <f>IF(OR(Model!L723&gt;11,Model!L723&lt;0.02),6.4719718,Model!L723)</f>
        <v>6.4719718000000004</v>
      </c>
      <c r="U717" s="13">
        <f t="shared" si="11"/>
        <v>0.94885144831249479</v>
      </c>
      <c r="V717" t="b">
        <f>IF(Model!B723&gt;0,'Calulations '!J717-U717)</f>
        <v>0</v>
      </c>
    </row>
    <row r="718" spans="10:22" x14ac:dyDescent="0.3">
      <c r="J718" s="13">
        <f>IF(OR(Model!B724&gt;7,Model!B724&lt;0.5),3.433,Model!B724)</f>
        <v>3.4329999999999998</v>
      </c>
      <c r="K718" s="13">
        <f>IF(OR(Model!C724&gt;0.4,Model!C724&lt;0.05),0.2550503,Model!C724)</f>
        <v>0.25505030000000001</v>
      </c>
      <c r="L718" s="13">
        <f>IF(OR(Model!D724&gt;5,Model!D724&lt;0.05),2.2251955,Model!D724)</f>
        <v>2.2251954999999999</v>
      </c>
      <c r="M718" s="13">
        <f>IF(OR(Model!E724&gt;3800,Model!E724&lt;0.02),1979.0503,Model!E724)</f>
        <v>1979.0503000000001</v>
      </c>
      <c r="N718" s="13">
        <f>IF(OR(Model!F724&gt;100,Model!F724&lt;0.02),44.390782,Model!F724)</f>
        <v>44.390782000000002</v>
      </c>
      <c r="O718" s="13">
        <f>IF(OR(Model!G724&gt;6,Model!G724&lt;0.02),1.74888827,Model!G724)</f>
        <v>1.7488882699999999</v>
      </c>
      <c r="P718" s="13">
        <f>IF(OR(Model!H724&gt;0.6,Model!H724&lt;0.02),0.3561162,Model!H724)</f>
        <v>0.35611619999999999</v>
      </c>
      <c r="Q718" s="13">
        <f>IF(OR(Model!I724&gt;80,Model!I724&lt;0.02),39.55,Model!I724)</f>
        <v>39.549999999999997</v>
      </c>
      <c r="R718" s="13">
        <f>IF(OR(Model!J724&gt;80,Model!J724&lt;0.02),39.55,Model!J724)</f>
        <v>39.549999999999997</v>
      </c>
      <c r="S718" s="13">
        <f>IF(OR(Model!K724&gt;120,Model!K724&lt;0.02),63.9,Model!K724)</f>
        <v>63.9</v>
      </c>
      <c r="T718" s="13">
        <f>IF(OR(Model!L724&gt;11,Model!L724&lt;0.02),6.4719718,Model!L724)</f>
        <v>6.4719718000000004</v>
      </c>
      <c r="U718" s="13">
        <f t="shared" si="11"/>
        <v>0.94885144831249479</v>
      </c>
      <c r="V718" t="b">
        <f>IF(Model!B724&gt;0,'Calulations '!J718-U718)</f>
        <v>0</v>
      </c>
    </row>
    <row r="719" spans="10:22" x14ac:dyDescent="0.3">
      <c r="J719" s="13">
        <f>IF(OR(Model!B725&gt;7,Model!B725&lt;0.5),3.433,Model!B725)</f>
        <v>3.4329999999999998</v>
      </c>
      <c r="K719" s="13">
        <f>IF(OR(Model!C725&gt;0.4,Model!C725&lt;0.05),0.2550503,Model!C725)</f>
        <v>0.25505030000000001</v>
      </c>
      <c r="L719" s="13">
        <f>IF(OR(Model!D725&gt;5,Model!D725&lt;0.05),2.2251955,Model!D725)</f>
        <v>2.2251954999999999</v>
      </c>
      <c r="M719" s="13">
        <f>IF(OR(Model!E725&gt;3800,Model!E725&lt;0.02),1979.0503,Model!E725)</f>
        <v>1979.0503000000001</v>
      </c>
      <c r="N719" s="13">
        <f>IF(OR(Model!F725&gt;100,Model!F725&lt;0.02),44.390782,Model!F725)</f>
        <v>44.390782000000002</v>
      </c>
      <c r="O719" s="13">
        <f>IF(OR(Model!G725&gt;6,Model!G725&lt;0.02),1.74888827,Model!G725)</f>
        <v>1.7488882699999999</v>
      </c>
      <c r="P719" s="13">
        <f>IF(OR(Model!H725&gt;0.6,Model!H725&lt;0.02),0.3561162,Model!H725)</f>
        <v>0.35611619999999999</v>
      </c>
      <c r="Q719" s="13">
        <f>IF(OR(Model!I725&gt;80,Model!I725&lt;0.02),39.55,Model!I725)</f>
        <v>39.549999999999997</v>
      </c>
      <c r="R719" s="13">
        <f>IF(OR(Model!J725&gt;80,Model!J725&lt;0.02),39.55,Model!J725)</f>
        <v>39.549999999999997</v>
      </c>
      <c r="S719" s="13">
        <f>IF(OR(Model!K725&gt;120,Model!K725&lt;0.02),63.9,Model!K725)</f>
        <v>63.9</v>
      </c>
      <c r="T719" s="13">
        <f>IF(OR(Model!L725&gt;11,Model!L725&lt;0.02),6.4719718,Model!L725)</f>
        <v>6.4719718000000004</v>
      </c>
      <c r="U719" s="13">
        <f t="shared" si="11"/>
        <v>0.94885144831249479</v>
      </c>
      <c r="V719" t="b">
        <f>IF(Model!B725&gt;0,'Calulations '!J719-U719)</f>
        <v>0</v>
      </c>
    </row>
    <row r="720" spans="10:22" x14ac:dyDescent="0.3">
      <c r="J720" s="13">
        <f>IF(OR(Model!B726&gt;7,Model!B726&lt;0.5),3.433,Model!B726)</f>
        <v>3.4329999999999998</v>
      </c>
      <c r="K720" s="13">
        <f>IF(OR(Model!C726&gt;0.4,Model!C726&lt;0.05),0.2550503,Model!C726)</f>
        <v>0.25505030000000001</v>
      </c>
      <c r="L720" s="13">
        <f>IF(OR(Model!D726&gt;5,Model!D726&lt;0.05),2.2251955,Model!D726)</f>
        <v>2.2251954999999999</v>
      </c>
      <c r="M720" s="13">
        <f>IF(OR(Model!E726&gt;3800,Model!E726&lt;0.02),1979.0503,Model!E726)</f>
        <v>1979.0503000000001</v>
      </c>
      <c r="N720" s="13">
        <f>IF(OR(Model!F726&gt;100,Model!F726&lt;0.02),44.390782,Model!F726)</f>
        <v>44.390782000000002</v>
      </c>
      <c r="O720" s="13">
        <f>IF(OR(Model!G726&gt;6,Model!G726&lt;0.02),1.74888827,Model!G726)</f>
        <v>1.7488882699999999</v>
      </c>
      <c r="P720" s="13">
        <f>IF(OR(Model!H726&gt;0.6,Model!H726&lt;0.02),0.3561162,Model!H726)</f>
        <v>0.35611619999999999</v>
      </c>
      <c r="Q720" s="13">
        <f>IF(OR(Model!I726&gt;80,Model!I726&lt;0.02),39.55,Model!I726)</f>
        <v>39.549999999999997</v>
      </c>
      <c r="R720" s="13">
        <f>IF(OR(Model!J726&gt;80,Model!J726&lt;0.02),39.55,Model!J726)</f>
        <v>39.549999999999997</v>
      </c>
      <c r="S720" s="13">
        <f>IF(OR(Model!K726&gt;120,Model!K726&lt;0.02),63.9,Model!K726)</f>
        <v>63.9</v>
      </c>
      <c r="T720" s="13">
        <f>IF(OR(Model!L726&gt;11,Model!L726&lt;0.02),6.4719718,Model!L726)</f>
        <v>6.4719718000000004</v>
      </c>
      <c r="U720" s="13">
        <f t="shared" si="11"/>
        <v>0.94885144831249479</v>
      </c>
      <c r="V720" t="b">
        <f>IF(Model!B726&gt;0,'Calulations '!J720-U720)</f>
        <v>0</v>
      </c>
    </row>
    <row r="721" spans="10:22" x14ac:dyDescent="0.3">
      <c r="J721" s="13">
        <f>IF(OR(Model!B727&gt;7,Model!B727&lt;0.5),3.433,Model!B727)</f>
        <v>3.4329999999999998</v>
      </c>
      <c r="K721" s="13">
        <f>IF(OR(Model!C727&gt;0.4,Model!C727&lt;0.05),0.2550503,Model!C727)</f>
        <v>0.25505030000000001</v>
      </c>
      <c r="L721" s="13">
        <f>IF(OR(Model!D727&gt;5,Model!D727&lt;0.05),2.2251955,Model!D727)</f>
        <v>2.2251954999999999</v>
      </c>
      <c r="M721" s="13">
        <f>IF(OR(Model!E727&gt;3800,Model!E727&lt;0.02),1979.0503,Model!E727)</f>
        <v>1979.0503000000001</v>
      </c>
      <c r="N721" s="13">
        <f>IF(OR(Model!F727&gt;100,Model!F727&lt;0.02),44.390782,Model!F727)</f>
        <v>44.390782000000002</v>
      </c>
      <c r="O721" s="13">
        <f>IF(OR(Model!G727&gt;6,Model!G727&lt;0.02),1.74888827,Model!G727)</f>
        <v>1.7488882699999999</v>
      </c>
      <c r="P721" s="13">
        <f>IF(OR(Model!H727&gt;0.6,Model!H727&lt;0.02),0.3561162,Model!H727)</f>
        <v>0.35611619999999999</v>
      </c>
      <c r="Q721" s="13">
        <f>IF(OR(Model!I727&gt;80,Model!I727&lt;0.02),39.55,Model!I727)</f>
        <v>39.549999999999997</v>
      </c>
      <c r="R721" s="13">
        <f>IF(OR(Model!J727&gt;80,Model!J727&lt;0.02),39.55,Model!J727)</f>
        <v>39.549999999999997</v>
      </c>
      <c r="S721" s="13">
        <f>IF(OR(Model!K727&gt;120,Model!K727&lt;0.02),63.9,Model!K727)</f>
        <v>63.9</v>
      </c>
      <c r="T721" s="13">
        <f>IF(OR(Model!L727&gt;11,Model!L727&lt;0.02),6.4719718,Model!L727)</f>
        <v>6.4719718000000004</v>
      </c>
      <c r="U721" s="13">
        <f t="shared" si="11"/>
        <v>0.94885144831249479</v>
      </c>
      <c r="V721" t="b">
        <f>IF(Model!B727&gt;0,'Calulations '!J721-U721)</f>
        <v>0</v>
      </c>
    </row>
    <row r="722" spans="10:22" x14ac:dyDescent="0.3">
      <c r="J722" s="13">
        <f>IF(OR(Model!B728&gt;7,Model!B728&lt;0.5),3.433,Model!B728)</f>
        <v>3.4329999999999998</v>
      </c>
      <c r="K722" s="13">
        <f>IF(OR(Model!C728&gt;0.4,Model!C728&lt;0.05),0.2550503,Model!C728)</f>
        <v>0.25505030000000001</v>
      </c>
      <c r="L722" s="13">
        <f>IF(OR(Model!D728&gt;5,Model!D728&lt;0.05),2.2251955,Model!D728)</f>
        <v>2.2251954999999999</v>
      </c>
      <c r="M722" s="13">
        <f>IF(OR(Model!E728&gt;3800,Model!E728&lt;0.02),1979.0503,Model!E728)</f>
        <v>1979.0503000000001</v>
      </c>
      <c r="N722" s="13">
        <f>IF(OR(Model!F728&gt;100,Model!F728&lt;0.02),44.390782,Model!F728)</f>
        <v>44.390782000000002</v>
      </c>
      <c r="O722" s="13">
        <f>IF(OR(Model!G728&gt;6,Model!G728&lt;0.02),1.74888827,Model!G728)</f>
        <v>1.7488882699999999</v>
      </c>
      <c r="P722" s="13">
        <f>IF(OR(Model!H728&gt;0.6,Model!H728&lt;0.02),0.3561162,Model!H728)</f>
        <v>0.35611619999999999</v>
      </c>
      <c r="Q722" s="13">
        <f>IF(OR(Model!I728&gt;80,Model!I728&lt;0.02),39.55,Model!I728)</f>
        <v>39.549999999999997</v>
      </c>
      <c r="R722" s="13">
        <f>IF(OR(Model!J728&gt;80,Model!J728&lt;0.02),39.55,Model!J728)</f>
        <v>39.549999999999997</v>
      </c>
      <c r="S722" s="13">
        <f>IF(OR(Model!K728&gt;120,Model!K728&lt;0.02),63.9,Model!K728)</f>
        <v>63.9</v>
      </c>
      <c r="T722" s="13">
        <f>IF(OR(Model!L728&gt;11,Model!L728&lt;0.02),6.4719718,Model!L728)</f>
        <v>6.4719718000000004</v>
      </c>
      <c r="U722" s="13">
        <f t="shared" si="11"/>
        <v>0.94885144831249479</v>
      </c>
      <c r="V722" t="b">
        <f>IF(Model!B728&gt;0,'Calulations '!J722-U722)</f>
        <v>0</v>
      </c>
    </row>
    <row r="723" spans="10:22" x14ac:dyDescent="0.3">
      <c r="J723" s="13">
        <f>IF(OR(Model!B729&gt;7,Model!B729&lt;0.5),3.433,Model!B729)</f>
        <v>3.4329999999999998</v>
      </c>
      <c r="K723" s="13">
        <f>IF(OR(Model!C729&gt;0.4,Model!C729&lt;0.05),0.2550503,Model!C729)</f>
        <v>0.25505030000000001</v>
      </c>
      <c r="L723" s="13">
        <f>IF(OR(Model!D729&gt;5,Model!D729&lt;0.05),2.2251955,Model!D729)</f>
        <v>2.2251954999999999</v>
      </c>
      <c r="M723" s="13">
        <f>IF(OR(Model!E729&gt;3800,Model!E729&lt;0.02),1979.0503,Model!E729)</f>
        <v>1979.0503000000001</v>
      </c>
      <c r="N723" s="13">
        <f>IF(OR(Model!F729&gt;100,Model!F729&lt;0.02),44.390782,Model!F729)</f>
        <v>44.390782000000002</v>
      </c>
      <c r="O723" s="13">
        <f>IF(OR(Model!G729&gt;6,Model!G729&lt;0.02),1.74888827,Model!G729)</f>
        <v>1.7488882699999999</v>
      </c>
      <c r="P723" s="13">
        <f>IF(OR(Model!H729&gt;0.6,Model!H729&lt;0.02),0.3561162,Model!H729)</f>
        <v>0.35611619999999999</v>
      </c>
      <c r="Q723" s="13">
        <f>IF(OR(Model!I729&gt;80,Model!I729&lt;0.02),39.55,Model!I729)</f>
        <v>39.549999999999997</v>
      </c>
      <c r="R723" s="13">
        <f>IF(OR(Model!J729&gt;80,Model!J729&lt;0.02),39.55,Model!J729)</f>
        <v>39.549999999999997</v>
      </c>
      <c r="S723" s="13">
        <f>IF(OR(Model!K729&gt;120,Model!K729&lt;0.02),63.9,Model!K729)</f>
        <v>63.9</v>
      </c>
      <c r="T723" s="13">
        <f>IF(OR(Model!L729&gt;11,Model!L729&lt;0.02),6.4719718,Model!L729)</f>
        <v>6.4719718000000004</v>
      </c>
      <c r="U723" s="13">
        <f t="shared" si="11"/>
        <v>0.94885144831249479</v>
      </c>
      <c r="V723" t="b">
        <f>IF(Model!B729&gt;0,'Calulations '!J723-U723)</f>
        <v>0</v>
      </c>
    </row>
    <row r="724" spans="10:22" x14ac:dyDescent="0.3">
      <c r="J724" s="13">
        <f>IF(OR(Model!B730&gt;7,Model!B730&lt;0.5),3.433,Model!B730)</f>
        <v>3.4329999999999998</v>
      </c>
      <c r="K724" s="13">
        <f>IF(OR(Model!C730&gt;0.4,Model!C730&lt;0.05),0.2550503,Model!C730)</f>
        <v>0.25505030000000001</v>
      </c>
      <c r="L724" s="13">
        <f>IF(OR(Model!D730&gt;5,Model!D730&lt;0.05),2.2251955,Model!D730)</f>
        <v>2.2251954999999999</v>
      </c>
      <c r="M724" s="13">
        <f>IF(OR(Model!E730&gt;3800,Model!E730&lt;0.02),1979.0503,Model!E730)</f>
        <v>1979.0503000000001</v>
      </c>
      <c r="N724" s="13">
        <f>IF(OR(Model!F730&gt;100,Model!F730&lt;0.02),44.390782,Model!F730)</f>
        <v>44.390782000000002</v>
      </c>
      <c r="O724" s="13">
        <f>IF(OR(Model!G730&gt;6,Model!G730&lt;0.02),1.74888827,Model!G730)</f>
        <v>1.7488882699999999</v>
      </c>
      <c r="P724" s="13">
        <f>IF(OR(Model!H730&gt;0.6,Model!H730&lt;0.02),0.3561162,Model!H730)</f>
        <v>0.35611619999999999</v>
      </c>
      <c r="Q724" s="13">
        <f>IF(OR(Model!I730&gt;80,Model!I730&lt;0.02),39.55,Model!I730)</f>
        <v>39.549999999999997</v>
      </c>
      <c r="R724" s="13">
        <f>IF(OR(Model!J730&gt;80,Model!J730&lt;0.02),39.55,Model!J730)</f>
        <v>39.549999999999997</v>
      </c>
      <c r="S724" s="13">
        <f>IF(OR(Model!K730&gt;120,Model!K730&lt;0.02),63.9,Model!K730)</f>
        <v>63.9</v>
      </c>
      <c r="T724" s="13">
        <f>IF(OR(Model!L730&gt;11,Model!L730&lt;0.02),6.4719718,Model!L730)</f>
        <v>6.4719718000000004</v>
      </c>
      <c r="U724" s="13">
        <f t="shared" si="11"/>
        <v>0.94885144831249479</v>
      </c>
      <c r="V724" t="b">
        <f>IF(Model!B730&gt;0,'Calulations '!J724-U724)</f>
        <v>0</v>
      </c>
    </row>
    <row r="725" spans="10:22" x14ac:dyDescent="0.3">
      <c r="J725" s="13">
        <f>IF(OR(Model!B731&gt;7,Model!B731&lt;0.5),3.433,Model!B731)</f>
        <v>3.4329999999999998</v>
      </c>
      <c r="K725" s="13">
        <f>IF(OR(Model!C731&gt;0.4,Model!C731&lt;0.05),0.2550503,Model!C731)</f>
        <v>0.25505030000000001</v>
      </c>
      <c r="L725" s="13">
        <f>IF(OR(Model!D731&gt;5,Model!D731&lt;0.05),2.2251955,Model!D731)</f>
        <v>2.2251954999999999</v>
      </c>
      <c r="M725" s="13">
        <f>IF(OR(Model!E731&gt;3800,Model!E731&lt;0.02),1979.0503,Model!E731)</f>
        <v>1979.0503000000001</v>
      </c>
      <c r="N725" s="13">
        <f>IF(OR(Model!F731&gt;100,Model!F731&lt;0.02),44.390782,Model!F731)</f>
        <v>44.390782000000002</v>
      </c>
      <c r="O725" s="13">
        <f>IF(OR(Model!G731&gt;6,Model!G731&lt;0.02),1.74888827,Model!G731)</f>
        <v>1.7488882699999999</v>
      </c>
      <c r="P725" s="13">
        <f>IF(OR(Model!H731&gt;0.6,Model!H731&lt;0.02),0.3561162,Model!H731)</f>
        <v>0.35611619999999999</v>
      </c>
      <c r="Q725" s="13">
        <f>IF(OR(Model!I731&gt;80,Model!I731&lt;0.02),39.55,Model!I731)</f>
        <v>39.549999999999997</v>
      </c>
      <c r="R725" s="13">
        <f>IF(OR(Model!J731&gt;80,Model!J731&lt;0.02),39.55,Model!J731)</f>
        <v>39.549999999999997</v>
      </c>
      <c r="S725" s="13">
        <f>IF(OR(Model!K731&gt;120,Model!K731&lt;0.02),63.9,Model!K731)</f>
        <v>63.9</v>
      </c>
      <c r="T725" s="13">
        <f>IF(OR(Model!L731&gt;11,Model!L731&lt;0.02),6.4719718,Model!L731)</f>
        <v>6.4719718000000004</v>
      </c>
      <c r="U725" s="13">
        <f t="shared" si="11"/>
        <v>0.94885144831249479</v>
      </c>
      <c r="V725" t="b">
        <f>IF(Model!B731&gt;0,'Calulations '!J725-U725)</f>
        <v>0</v>
      </c>
    </row>
    <row r="726" spans="10:22" x14ac:dyDescent="0.3">
      <c r="J726" s="13">
        <f>IF(OR(Model!B732&gt;7,Model!B732&lt;0.5),3.433,Model!B732)</f>
        <v>3.4329999999999998</v>
      </c>
      <c r="K726" s="13">
        <f>IF(OR(Model!C732&gt;0.4,Model!C732&lt;0.05),0.2550503,Model!C732)</f>
        <v>0.25505030000000001</v>
      </c>
      <c r="L726" s="13">
        <f>IF(OR(Model!D732&gt;5,Model!D732&lt;0.05),2.2251955,Model!D732)</f>
        <v>2.2251954999999999</v>
      </c>
      <c r="M726" s="13">
        <f>IF(OR(Model!E732&gt;3800,Model!E732&lt;0.02),1979.0503,Model!E732)</f>
        <v>1979.0503000000001</v>
      </c>
      <c r="N726" s="13">
        <f>IF(OR(Model!F732&gt;100,Model!F732&lt;0.02),44.390782,Model!F732)</f>
        <v>44.390782000000002</v>
      </c>
      <c r="O726" s="13">
        <f>IF(OR(Model!G732&gt;6,Model!G732&lt;0.02),1.74888827,Model!G732)</f>
        <v>1.7488882699999999</v>
      </c>
      <c r="P726" s="13">
        <f>IF(OR(Model!H732&gt;0.6,Model!H732&lt;0.02),0.3561162,Model!H732)</f>
        <v>0.35611619999999999</v>
      </c>
      <c r="Q726" s="13">
        <f>IF(OR(Model!I732&gt;80,Model!I732&lt;0.02),39.55,Model!I732)</f>
        <v>39.549999999999997</v>
      </c>
      <c r="R726" s="13">
        <f>IF(OR(Model!J732&gt;80,Model!J732&lt;0.02),39.55,Model!J732)</f>
        <v>39.549999999999997</v>
      </c>
      <c r="S726" s="13">
        <f>IF(OR(Model!K732&gt;120,Model!K732&lt;0.02),63.9,Model!K732)</f>
        <v>63.9</v>
      </c>
      <c r="T726" s="13">
        <f>IF(OR(Model!L732&gt;11,Model!L732&lt;0.02),6.4719718,Model!L732)</f>
        <v>6.4719718000000004</v>
      </c>
      <c r="U726" s="13">
        <f t="shared" si="11"/>
        <v>0.94885144831249479</v>
      </c>
      <c r="V726" t="b">
        <f>IF(Model!B732&gt;0,'Calulations '!J726-U726)</f>
        <v>0</v>
      </c>
    </row>
    <row r="727" spans="10:22" x14ac:dyDescent="0.3">
      <c r="J727" s="13">
        <f>IF(OR(Model!B733&gt;7,Model!B733&lt;0.5),3.433,Model!B733)</f>
        <v>3.4329999999999998</v>
      </c>
      <c r="K727" s="13">
        <f>IF(OR(Model!C733&gt;0.4,Model!C733&lt;0.05),0.2550503,Model!C733)</f>
        <v>0.25505030000000001</v>
      </c>
      <c r="L727" s="13">
        <f>IF(OR(Model!D733&gt;5,Model!D733&lt;0.05),2.2251955,Model!D733)</f>
        <v>2.2251954999999999</v>
      </c>
      <c r="M727" s="13">
        <f>IF(OR(Model!E733&gt;3800,Model!E733&lt;0.02),1979.0503,Model!E733)</f>
        <v>1979.0503000000001</v>
      </c>
      <c r="N727" s="13">
        <f>IF(OR(Model!F733&gt;100,Model!F733&lt;0.02),44.390782,Model!F733)</f>
        <v>44.390782000000002</v>
      </c>
      <c r="O727" s="13">
        <f>IF(OR(Model!G733&gt;6,Model!G733&lt;0.02),1.74888827,Model!G733)</f>
        <v>1.7488882699999999</v>
      </c>
      <c r="P727" s="13">
        <f>IF(OR(Model!H733&gt;0.6,Model!H733&lt;0.02),0.3561162,Model!H733)</f>
        <v>0.35611619999999999</v>
      </c>
      <c r="Q727" s="13">
        <f>IF(OR(Model!I733&gt;80,Model!I733&lt;0.02),39.55,Model!I733)</f>
        <v>39.549999999999997</v>
      </c>
      <c r="R727" s="13">
        <f>IF(OR(Model!J733&gt;80,Model!J733&lt;0.02),39.55,Model!J733)</f>
        <v>39.549999999999997</v>
      </c>
      <c r="S727" s="13">
        <f>IF(OR(Model!K733&gt;120,Model!K733&lt;0.02),63.9,Model!K733)</f>
        <v>63.9</v>
      </c>
      <c r="T727" s="13">
        <f>IF(OR(Model!L733&gt;11,Model!L733&lt;0.02),6.4719718,Model!L733)</f>
        <v>6.4719718000000004</v>
      </c>
      <c r="U727" s="13">
        <f t="shared" si="11"/>
        <v>0.94885144831249479</v>
      </c>
      <c r="V727" t="b">
        <f>IF(Model!B733&gt;0,'Calulations '!J727-U727)</f>
        <v>0</v>
      </c>
    </row>
    <row r="728" spans="10:22" x14ac:dyDescent="0.3">
      <c r="J728" s="13">
        <f>IF(OR(Model!B734&gt;7,Model!B734&lt;0.5),3.433,Model!B734)</f>
        <v>3.4329999999999998</v>
      </c>
      <c r="K728" s="13">
        <f>IF(OR(Model!C734&gt;0.4,Model!C734&lt;0.05),0.2550503,Model!C734)</f>
        <v>0.25505030000000001</v>
      </c>
      <c r="L728" s="13">
        <f>IF(OR(Model!D734&gt;5,Model!D734&lt;0.05),2.2251955,Model!D734)</f>
        <v>2.2251954999999999</v>
      </c>
      <c r="M728" s="13">
        <f>IF(OR(Model!E734&gt;3800,Model!E734&lt;0.02),1979.0503,Model!E734)</f>
        <v>1979.0503000000001</v>
      </c>
      <c r="N728" s="13">
        <f>IF(OR(Model!F734&gt;100,Model!F734&lt;0.02),44.390782,Model!F734)</f>
        <v>44.390782000000002</v>
      </c>
      <c r="O728" s="13">
        <f>IF(OR(Model!G734&gt;6,Model!G734&lt;0.02),1.74888827,Model!G734)</f>
        <v>1.7488882699999999</v>
      </c>
      <c r="P728" s="13">
        <f>IF(OR(Model!H734&gt;0.6,Model!H734&lt;0.02),0.3561162,Model!H734)</f>
        <v>0.35611619999999999</v>
      </c>
      <c r="Q728" s="13">
        <f>IF(OR(Model!I734&gt;80,Model!I734&lt;0.02),39.55,Model!I734)</f>
        <v>39.549999999999997</v>
      </c>
      <c r="R728" s="13">
        <f>IF(OR(Model!J734&gt;80,Model!J734&lt;0.02),39.55,Model!J734)</f>
        <v>39.549999999999997</v>
      </c>
      <c r="S728" s="13">
        <f>IF(OR(Model!K734&gt;120,Model!K734&lt;0.02),63.9,Model!K734)</f>
        <v>63.9</v>
      </c>
      <c r="T728" s="13">
        <f>IF(OR(Model!L734&gt;11,Model!L734&lt;0.02),6.4719718,Model!L734)</f>
        <v>6.4719718000000004</v>
      </c>
      <c r="U728" s="13">
        <f t="shared" si="11"/>
        <v>0.94885144831249479</v>
      </c>
      <c r="V728" t="b">
        <f>IF(Model!B734&gt;0,'Calulations '!J728-U728)</f>
        <v>0</v>
      </c>
    </row>
    <row r="729" spans="10:22" x14ac:dyDescent="0.3">
      <c r="J729" s="13">
        <f>IF(OR(Model!B735&gt;7,Model!B735&lt;0.5),3.433,Model!B735)</f>
        <v>3.4329999999999998</v>
      </c>
      <c r="K729" s="13">
        <f>IF(OR(Model!C735&gt;0.4,Model!C735&lt;0.05),0.2550503,Model!C735)</f>
        <v>0.25505030000000001</v>
      </c>
      <c r="L729" s="13">
        <f>IF(OR(Model!D735&gt;5,Model!D735&lt;0.05),2.2251955,Model!D735)</f>
        <v>2.2251954999999999</v>
      </c>
      <c r="M729" s="13">
        <f>IF(OR(Model!E735&gt;3800,Model!E735&lt;0.02),1979.0503,Model!E735)</f>
        <v>1979.0503000000001</v>
      </c>
      <c r="N729" s="13">
        <f>IF(OR(Model!F735&gt;100,Model!F735&lt;0.02),44.390782,Model!F735)</f>
        <v>44.390782000000002</v>
      </c>
      <c r="O729" s="13">
        <f>IF(OR(Model!G735&gt;6,Model!G735&lt;0.02),1.74888827,Model!G735)</f>
        <v>1.7488882699999999</v>
      </c>
      <c r="P729" s="13">
        <f>IF(OR(Model!H735&gt;0.6,Model!H735&lt;0.02),0.3561162,Model!H735)</f>
        <v>0.35611619999999999</v>
      </c>
      <c r="Q729" s="13">
        <f>IF(OR(Model!I735&gt;80,Model!I735&lt;0.02),39.55,Model!I735)</f>
        <v>39.549999999999997</v>
      </c>
      <c r="R729" s="13">
        <f>IF(OR(Model!J735&gt;80,Model!J735&lt;0.02),39.55,Model!J735)</f>
        <v>39.549999999999997</v>
      </c>
      <c r="S729" s="13">
        <f>IF(OR(Model!K735&gt;120,Model!K735&lt;0.02),63.9,Model!K735)</f>
        <v>63.9</v>
      </c>
      <c r="T729" s="13">
        <f>IF(OR(Model!L735&gt;11,Model!L735&lt;0.02),6.4719718,Model!L735)</f>
        <v>6.4719718000000004</v>
      </c>
      <c r="U729" s="13">
        <f t="shared" si="11"/>
        <v>0.94885144831249479</v>
      </c>
      <c r="V729" t="b">
        <f>IF(Model!B735&gt;0,'Calulations '!J729-U729)</f>
        <v>0</v>
      </c>
    </row>
    <row r="730" spans="10:22" x14ac:dyDescent="0.3">
      <c r="J730" s="13">
        <f>IF(OR(Model!B736&gt;7,Model!B736&lt;0.5),3.433,Model!B736)</f>
        <v>3.4329999999999998</v>
      </c>
      <c r="K730" s="13">
        <f>IF(OR(Model!C736&gt;0.4,Model!C736&lt;0.05),0.2550503,Model!C736)</f>
        <v>0.25505030000000001</v>
      </c>
      <c r="L730" s="13">
        <f>IF(OR(Model!D736&gt;5,Model!D736&lt;0.05),2.2251955,Model!D736)</f>
        <v>2.2251954999999999</v>
      </c>
      <c r="M730" s="13">
        <f>IF(OR(Model!E736&gt;3800,Model!E736&lt;0.02),1979.0503,Model!E736)</f>
        <v>1979.0503000000001</v>
      </c>
      <c r="N730" s="13">
        <f>IF(OR(Model!F736&gt;100,Model!F736&lt;0.02),44.390782,Model!F736)</f>
        <v>44.390782000000002</v>
      </c>
      <c r="O730" s="13">
        <f>IF(OR(Model!G736&gt;6,Model!G736&lt;0.02),1.74888827,Model!G736)</f>
        <v>1.7488882699999999</v>
      </c>
      <c r="P730" s="13">
        <f>IF(OR(Model!H736&gt;0.6,Model!H736&lt;0.02),0.3561162,Model!H736)</f>
        <v>0.35611619999999999</v>
      </c>
      <c r="Q730" s="13">
        <f>IF(OR(Model!I736&gt;80,Model!I736&lt;0.02),39.55,Model!I736)</f>
        <v>39.549999999999997</v>
      </c>
      <c r="R730" s="13">
        <f>IF(OR(Model!J736&gt;80,Model!J736&lt;0.02),39.55,Model!J736)</f>
        <v>39.549999999999997</v>
      </c>
      <c r="S730" s="13">
        <f>IF(OR(Model!K736&gt;120,Model!K736&lt;0.02),63.9,Model!K736)</f>
        <v>63.9</v>
      </c>
      <c r="T730" s="13">
        <f>IF(OR(Model!L736&gt;11,Model!L736&lt;0.02),6.4719718,Model!L736)</f>
        <v>6.4719718000000004</v>
      </c>
      <c r="U730" s="13">
        <f t="shared" si="11"/>
        <v>0.94885144831249479</v>
      </c>
      <c r="V730" t="b">
        <f>IF(Model!B736&gt;0,'Calulations '!J730-U730)</f>
        <v>0</v>
      </c>
    </row>
    <row r="731" spans="10:22" x14ac:dyDescent="0.3">
      <c r="J731" s="13">
        <f>IF(OR(Model!B737&gt;7,Model!B737&lt;0.5),3.433,Model!B737)</f>
        <v>3.4329999999999998</v>
      </c>
      <c r="K731" s="13">
        <f>IF(OR(Model!C737&gt;0.4,Model!C737&lt;0.05),0.2550503,Model!C737)</f>
        <v>0.25505030000000001</v>
      </c>
      <c r="L731" s="13">
        <f>IF(OR(Model!D737&gt;5,Model!D737&lt;0.05),2.2251955,Model!D737)</f>
        <v>2.2251954999999999</v>
      </c>
      <c r="M731" s="13">
        <f>IF(OR(Model!E737&gt;3800,Model!E737&lt;0.02),1979.0503,Model!E737)</f>
        <v>1979.0503000000001</v>
      </c>
      <c r="N731" s="13">
        <f>IF(OR(Model!F737&gt;100,Model!F737&lt;0.02),44.390782,Model!F737)</f>
        <v>44.390782000000002</v>
      </c>
      <c r="O731" s="13">
        <f>IF(OR(Model!G737&gt;6,Model!G737&lt;0.02),1.74888827,Model!G737)</f>
        <v>1.7488882699999999</v>
      </c>
      <c r="P731" s="13">
        <f>IF(OR(Model!H737&gt;0.6,Model!H737&lt;0.02),0.3561162,Model!H737)</f>
        <v>0.35611619999999999</v>
      </c>
      <c r="Q731" s="13">
        <f>IF(OR(Model!I737&gt;80,Model!I737&lt;0.02),39.55,Model!I737)</f>
        <v>39.549999999999997</v>
      </c>
      <c r="R731" s="13">
        <f>IF(OR(Model!J737&gt;80,Model!J737&lt;0.02),39.55,Model!J737)</f>
        <v>39.549999999999997</v>
      </c>
      <c r="S731" s="13">
        <f>IF(OR(Model!K737&gt;120,Model!K737&lt;0.02),63.9,Model!K737)</f>
        <v>63.9</v>
      </c>
      <c r="T731" s="13">
        <f>IF(OR(Model!L737&gt;11,Model!L737&lt;0.02),6.4719718,Model!L737)</f>
        <v>6.4719718000000004</v>
      </c>
      <c r="U731" s="13">
        <f t="shared" si="11"/>
        <v>0.94885144831249479</v>
      </c>
      <c r="V731" t="b">
        <f>IF(Model!B737&gt;0,'Calulations '!J731-U731)</f>
        <v>0</v>
      </c>
    </row>
    <row r="732" spans="10:22" x14ac:dyDescent="0.3">
      <c r="J732" s="13">
        <f>IF(OR(Model!B738&gt;7,Model!B738&lt;0.5),3.433,Model!B738)</f>
        <v>3.4329999999999998</v>
      </c>
      <c r="K732" s="13">
        <f>IF(OR(Model!C738&gt;0.4,Model!C738&lt;0.05),0.2550503,Model!C738)</f>
        <v>0.25505030000000001</v>
      </c>
      <c r="L732" s="13">
        <f>IF(OR(Model!D738&gt;5,Model!D738&lt;0.05),2.2251955,Model!D738)</f>
        <v>2.2251954999999999</v>
      </c>
      <c r="M732" s="13">
        <f>IF(OR(Model!E738&gt;3800,Model!E738&lt;0.02),1979.0503,Model!E738)</f>
        <v>1979.0503000000001</v>
      </c>
      <c r="N732" s="13">
        <f>IF(OR(Model!F738&gt;100,Model!F738&lt;0.02),44.390782,Model!F738)</f>
        <v>44.390782000000002</v>
      </c>
      <c r="O732" s="13">
        <f>IF(OR(Model!G738&gt;6,Model!G738&lt;0.02),1.74888827,Model!G738)</f>
        <v>1.7488882699999999</v>
      </c>
      <c r="P732" s="13">
        <f>IF(OR(Model!H738&gt;0.6,Model!H738&lt;0.02),0.3561162,Model!H738)</f>
        <v>0.35611619999999999</v>
      </c>
      <c r="Q732" s="13">
        <f>IF(OR(Model!I738&gt;80,Model!I738&lt;0.02),39.55,Model!I738)</f>
        <v>39.549999999999997</v>
      </c>
      <c r="R732" s="13">
        <f>IF(OR(Model!J738&gt;80,Model!J738&lt;0.02),39.55,Model!J738)</f>
        <v>39.549999999999997</v>
      </c>
      <c r="S732" s="13">
        <f>IF(OR(Model!K738&gt;120,Model!K738&lt;0.02),63.9,Model!K738)</f>
        <v>63.9</v>
      </c>
      <c r="T732" s="13">
        <f>IF(OR(Model!L738&gt;11,Model!L738&lt;0.02),6.4719718,Model!L738)</f>
        <v>6.4719718000000004</v>
      </c>
      <c r="U732" s="13">
        <f t="shared" si="11"/>
        <v>0.94885144831249479</v>
      </c>
      <c r="V732" t="b">
        <f>IF(Model!B738&gt;0,'Calulations '!J732-U732)</f>
        <v>0</v>
      </c>
    </row>
    <row r="733" spans="10:22" x14ac:dyDescent="0.3">
      <c r="J733" s="13">
        <f>IF(OR(Model!B739&gt;7,Model!B739&lt;0.5),3.433,Model!B739)</f>
        <v>3.4329999999999998</v>
      </c>
      <c r="K733" s="13">
        <f>IF(OR(Model!C739&gt;0.4,Model!C739&lt;0.05),0.2550503,Model!C739)</f>
        <v>0.25505030000000001</v>
      </c>
      <c r="L733" s="13">
        <f>IF(OR(Model!D739&gt;5,Model!D739&lt;0.05),2.2251955,Model!D739)</f>
        <v>2.2251954999999999</v>
      </c>
      <c r="M733" s="13">
        <f>IF(OR(Model!E739&gt;3800,Model!E739&lt;0.02),1979.0503,Model!E739)</f>
        <v>1979.0503000000001</v>
      </c>
      <c r="N733" s="13">
        <f>IF(OR(Model!F739&gt;100,Model!F739&lt;0.02),44.390782,Model!F739)</f>
        <v>44.390782000000002</v>
      </c>
      <c r="O733" s="13">
        <f>IF(OR(Model!G739&gt;6,Model!G739&lt;0.02),1.74888827,Model!G739)</f>
        <v>1.7488882699999999</v>
      </c>
      <c r="P733" s="13">
        <f>IF(OR(Model!H739&gt;0.6,Model!H739&lt;0.02),0.3561162,Model!H739)</f>
        <v>0.35611619999999999</v>
      </c>
      <c r="Q733" s="13">
        <f>IF(OR(Model!I739&gt;80,Model!I739&lt;0.02),39.55,Model!I739)</f>
        <v>39.549999999999997</v>
      </c>
      <c r="R733" s="13">
        <f>IF(OR(Model!J739&gt;80,Model!J739&lt;0.02),39.55,Model!J739)</f>
        <v>39.549999999999997</v>
      </c>
      <c r="S733" s="13">
        <f>IF(OR(Model!K739&gt;120,Model!K739&lt;0.02),63.9,Model!K739)</f>
        <v>63.9</v>
      </c>
      <c r="T733" s="13">
        <f>IF(OR(Model!L739&gt;11,Model!L739&lt;0.02),6.4719718,Model!L739)</f>
        <v>6.4719718000000004</v>
      </c>
      <c r="U733" s="13">
        <f t="shared" si="11"/>
        <v>0.94885144831249479</v>
      </c>
      <c r="V733" t="b">
        <f>IF(Model!B739&gt;0,'Calulations '!J733-U733)</f>
        <v>0</v>
      </c>
    </row>
    <row r="734" spans="10:22" x14ac:dyDescent="0.3">
      <c r="J734" s="13">
        <f>IF(OR(Model!B740&gt;7,Model!B740&lt;0.5),3.433,Model!B740)</f>
        <v>3.4329999999999998</v>
      </c>
      <c r="K734" s="13">
        <f>IF(OR(Model!C740&gt;0.4,Model!C740&lt;0.05),0.2550503,Model!C740)</f>
        <v>0.25505030000000001</v>
      </c>
      <c r="L734" s="13">
        <f>IF(OR(Model!D740&gt;5,Model!D740&lt;0.05),2.2251955,Model!D740)</f>
        <v>2.2251954999999999</v>
      </c>
      <c r="M734" s="13">
        <f>IF(OR(Model!E740&gt;3800,Model!E740&lt;0.02),1979.0503,Model!E740)</f>
        <v>1979.0503000000001</v>
      </c>
      <c r="N734" s="13">
        <f>IF(OR(Model!F740&gt;100,Model!F740&lt;0.02),44.390782,Model!F740)</f>
        <v>44.390782000000002</v>
      </c>
      <c r="O734" s="13">
        <f>IF(OR(Model!G740&gt;6,Model!G740&lt;0.02),1.74888827,Model!G740)</f>
        <v>1.7488882699999999</v>
      </c>
      <c r="P734" s="13">
        <f>IF(OR(Model!H740&gt;0.6,Model!H740&lt;0.02),0.3561162,Model!H740)</f>
        <v>0.35611619999999999</v>
      </c>
      <c r="Q734" s="13">
        <f>IF(OR(Model!I740&gt;80,Model!I740&lt;0.02),39.55,Model!I740)</f>
        <v>39.549999999999997</v>
      </c>
      <c r="R734" s="13">
        <f>IF(OR(Model!J740&gt;80,Model!J740&lt;0.02),39.55,Model!J740)</f>
        <v>39.549999999999997</v>
      </c>
      <c r="S734" s="13">
        <f>IF(OR(Model!K740&gt;120,Model!K740&lt;0.02),63.9,Model!K740)</f>
        <v>63.9</v>
      </c>
      <c r="T734" s="13">
        <f>IF(OR(Model!L740&gt;11,Model!L740&lt;0.02),6.4719718,Model!L740)</f>
        <v>6.4719718000000004</v>
      </c>
      <c r="U734" s="13">
        <f t="shared" si="11"/>
        <v>0.94885144831249479</v>
      </c>
      <c r="V734" t="b">
        <f>IF(Model!B740&gt;0,'Calulations '!J734-U734)</f>
        <v>0</v>
      </c>
    </row>
    <row r="735" spans="10:22" x14ac:dyDescent="0.3">
      <c r="J735" s="13">
        <f>IF(OR(Model!B741&gt;7,Model!B741&lt;0.5),3.433,Model!B741)</f>
        <v>3.4329999999999998</v>
      </c>
      <c r="K735" s="13">
        <f>IF(OR(Model!C741&gt;0.4,Model!C741&lt;0.05),0.2550503,Model!C741)</f>
        <v>0.25505030000000001</v>
      </c>
      <c r="L735" s="13">
        <f>IF(OR(Model!D741&gt;5,Model!D741&lt;0.05),2.2251955,Model!D741)</f>
        <v>2.2251954999999999</v>
      </c>
      <c r="M735" s="13">
        <f>IF(OR(Model!E741&gt;3800,Model!E741&lt;0.02),1979.0503,Model!E741)</f>
        <v>1979.0503000000001</v>
      </c>
      <c r="N735" s="13">
        <f>IF(OR(Model!F741&gt;100,Model!F741&lt;0.02),44.390782,Model!F741)</f>
        <v>44.390782000000002</v>
      </c>
      <c r="O735" s="13">
        <f>IF(OR(Model!G741&gt;6,Model!G741&lt;0.02),1.74888827,Model!G741)</f>
        <v>1.7488882699999999</v>
      </c>
      <c r="P735" s="13">
        <f>IF(OR(Model!H741&gt;0.6,Model!H741&lt;0.02),0.3561162,Model!H741)</f>
        <v>0.35611619999999999</v>
      </c>
      <c r="Q735" s="13">
        <f>IF(OR(Model!I741&gt;80,Model!I741&lt;0.02),39.55,Model!I741)</f>
        <v>39.549999999999997</v>
      </c>
      <c r="R735" s="13">
        <f>IF(OR(Model!J741&gt;80,Model!J741&lt;0.02),39.55,Model!J741)</f>
        <v>39.549999999999997</v>
      </c>
      <c r="S735" s="13">
        <f>IF(OR(Model!K741&gt;120,Model!K741&lt;0.02),63.9,Model!K741)</f>
        <v>63.9</v>
      </c>
      <c r="T735" s="13">
        <f>IF(OR(Model!L741&gt;11,Model!L741&lt;0.02),6.4719718,Model!L741)</f>
        <v>6.4719718000000004</v>
      </c>
      <c r="U735" s="13">
        <f t="shared" si="11"/>
        <v>0.94885144831249479</v>
      </c>
      <c r="V735" t="b">
        <f>IF(Model!B741&gt;0,'Calulations '!J735-U735)</f>
        <v>0</v>
      </c>
    </row>
    <row r="736" spans="10:22" x14ac:dyDescent="0.3">
      <c r="J736" s="13">
        <f>IF(OR(Model!B742&gt;7,Model!B742&lt;0.5),3.433,Model!B742)</f>
        <v>3.4329999999999998</v>
      </c>
      <c r="K736" s="13">
        <f>IF(OR(Model!C742&gt;0.4,Model!C742&lt;0.05),0.2550503,Model!C742)</f>
        <v>0.25505030000000001</v>
      </c>
      <c r="L736" s="13">
        <f>IF(OR(Model!D742&gt;5,Model!D742&lt;0.05),2.2251955,Model!D742)</f>
        <v>2.2251954999999999</v>
      </c>
      <c r="M736" s="13">
        <f>IF(OR(Model!E742&gt;3800,Model!E742&lt;0.02),1979.0503,Model!E742)</f>
        <v>1979.0503000000001</v>
      </c>
      <c r="N736" s="13">
        <f>IF(OR(Model!F742&gt;100,Model!F742&lt;0.02),44.390782,Model!F742)</f>
        <v>44.390782000000002</v>
      </c>
      <c r="O736" s="13">
        <f>IF(OR(Model!G742&gt;6,Model!G742&lt;0.02),1.74888827,Model!G742)</f>
        <v>1.7488882699999999</v>
      </c>
      <c r="P736" s="13">
        <f>IF(OR(Model!H742&gt;0.6,Model!H742&lt;0.02),0.3561162,Model!H742)</f>
        <v>0.35611619999999999</v>
      </c>
      <c r="Q736" s="13">
        <f>IF(OR(Model!I742&gt;80,Model!I742&lt;0.02),39.55,Model!I742)</f>
        <v>39.549999999999997</v>
      </c>
      <c r="R736" s="13">
        <f>IF(OR(Model!J742&gt;80,Model!J742&lt;0.02),39.55,Model!J742)</f>
        <v>39.549999999999997</v>
      </c>
      <c r="S736" s="13">
        <f>IF(OR(Model!K742&gt;120,Model!K742&lt;0.02),63.9,Model!K742)</f>
        <v>63.9</v>
      </c>
      <c r="T736" s="13">
        <f>IF(OR(Model!L742&gt;11,Model!L742&lt;0.02),6.4719718,Model!L742)</f>
        <v>6.4719718000000004</v>
      </c>
      <c r="U736" s="13">
        <f t="shared" si="11"/>
        <v>0.94885144831249479</v>
      </c>
      <c r="V736" t="b">
        <f>IF(Model!B742&gt;0,'Calulations '!J736-U736)</f>
        <v>0</v>
      </c>
    </row>
    <row r="737" spans="10:22" x14ac:dyDescent="0.3">
      <c r="J737" s="13">
        <f>IF(OR(Model!B743&gt;7,Model!B743&lt;0.5),3.433,Model!B743)</f>
        <v>3.4329999999999998</v>
      </c>
      <c r="K737" s="13">
        <f>IF(OR(Model!C743&gt;0.4,Model!C743&lt;0.05),0.2550503,Model!C743)</f>
        <v>0.25505030000000001</v>
      </c>
      <c r="L737" s="13">
        <f>IF(OR(Model!D743&gt;5,Model!D743&lt;0.05),2.2251955,Model!D743)</f>
        <v>2.2251954999999999</v>
      </c>
      <c r="M737" s="13">
        <f>IF(OR(Model!E743&gt;3800,Model!E743&lt;0.02),1979.0503,Model!E743)</f>
        <v>1979.0503000000001</v>
      </c>
      <c r="N737" s="13">
        <f>IF(OR(Model!F743&gt;100,Model!F743&lt;0.02),44.390782,Model!F743)</f>
        <v>44.390782000000002</v>
      </c>
      <c r="O737" s="13">
        <f>IF(OR(Model!G743&gt;6,Model!G743&lt;0.02),1.74888827,Model!G743)</f>
        <v>1.7488882699999999</v>
      </c>
      <c r="P737" s="13">
        <f>IF(OR(Model!H743&gt;0.6,Model!H743&lt;0.02),0.3561162,Model!H743)</f>
        <v>0.35611619999999999</v>
      </c>
      <c r="Q737" s="13">
        <f>IF(OR(Model!I743&gt;80,Model!I743&lt;0.02),39.55,Model!I743)</f>
        <v>39.549999999999997</v>
      </c>
      <c r="R737" s="13">
        <f>IF(OR(Model!J743&gt;80,Model!J743&lt;0.02),39.55,Model!J743)</f>
        <v>39.549999999999997</v>
      </c>
      <c r="S737" s="13">
        <f>IF(OR(Model!K743&gt;120,Model!K743&lt;0.02),63.9,Model!K743)</f>
        <v>63.9</v>
      </c>
      <c r="T737" s="13">
        <f>IF(OR(Model!L743&gt;11,Model!L743&lt;0.02),6.4719718,Model!L743)</f>
        <v>6.4719718000000004</v>
      </c>
      <c r="U737" s="13">
        <f t="shared" si="11"/>
        <v>0.94885144831249479</v>
      </c>
      <c r="V737" t="b">
        <f>IF(Model!B743&gt;0,'Calulations '!J737-U737)</f>
        <v>0</v>
      </c>
    </row>
    <row r="738" spans="10:22" x14ac:dyDescent="0.3">
      <c r="J738" s="13">
        <f>IF(OR(Model!B744&gt;7,Model!B744&lt;0.5),3.433,Model!B744)</f>
        <v>3.4329999999999998</v>
      </c>
      <c r="K738" s="13">
        <f>IF(OR(Model!C744&gt;0.4,Model!C744&lt;0.05),0.2550503,Model!C744)</f>
        <v>0.25505030000000001</v>
      </c>
      <c r="L738" s="13">
        <f>IF(OR(Model!D744&gt;5,Model!D744&lt;0.05),2.2251955,Model!D744)</f>
        <v>2.2251954999999999</v>
      </c>
      <c r="M738" s="13">
        <f>IF(OR(Model!E744&gt;3800,Model!E744&lt;0.02),1979.0503,Model!E744)</f>
        <v>1979.0503000000001</v>
      </c>
      <c r="N738" s="13">
        <f>IF(OR(Model!F744&gt;100,Model!F744&lt;0.02),44.390782,Model!F744)</f>
        <v>44.390782000000002</v>
      </c>
      <c r="O738" s="13">
        <f>IF(OR(Model!G744&gt;6,Model!G744&lt;0.02),1.74888827,Model!G744)</f>
        <v>1.7488882699999999</v>
      </c>
      <c r="P738" s="13">
        <f>IF(OR(Model!H744&gt;0.6,Model!H744&lt;0.02),0.3561162,Model!H744)</f>
        <v>0.35611619999999999</v>
      </c>
      <c r="Q738" s="13">
        <f>IF(OR(Model!I744&gt;80,Model!I744&lt;0.02),39.55,Model!I744)</f>
        <v>39.549999999999997</v>
      </c>
      <c r="R738" s="13">
        <f>IF(OR(Model!J744&gt;80,Model!J744&lt;0.02),39.55,Model!J744)</f>
        <v>39.549999999999997</v>
      </c>
      <c r="S738" s="13">
        <f>IF(OR(Model!K744&gt;120,Model!K744&lt;0.02),63.9,Model!K744)</f>
        <v>63.9</v>
      </c>
      <c r="T738" s="13">
        <f>IF(OR(Model!L744&gt;11,Model!L744&lt;0.02),6.4719718,Model!L744)</f>
        <v>6.4719718000000004</v>
      </c>
      <c r="U738" s="13">
        <f t="shared" si="11"/>
        <v>0.94885144831249479</v>
      </c>
      <c r="V738" t="b">
        <f>IF(Model!B744&gt;0,'Calulations '!J738-U738)</f>
        <v>0</v>
      </c>
    </row>
    <row r="739" spans="10:22" x14ac:dyDescent="0.3">
      <c r="J739" s="13">
        <f>IF(OR(Model!B745&gt;7,Model!B745&lt;0.5),3.433,Model!B745)</f>
        <v>3.4329999999999998</v>
      </c>
      <c r="K739" s="13">
        <f>IF(OR(Model!C745&gt;0.4,Model!C745&lt;0.05),0.2550503,Model!C745)</f>
        <v>0.25505030000000001</v>
      </c>
      <c r="L739" s="13">
        <f>IF(OR(Model!D745&gt;5,Model!D745&lt;0.05),2.2251955,Model!D745)</f>
        <v>2.2251954999999999</v>
      </c>
      <c r="M739" s="13">
        <f>IF(OR(Model!E745&gt;3800,Model!E745&lt;0.02),1979.0503,Model!E745)</f>
        <v>1979.0503000000001</v>
      </c>
      <c r="N739" s="13">
        <f>IF(OR(Model!F745&gt;100,Model!F745&lt;0.02),44.390782,Model!F745)</f>
        <v>44.390782000000002</v>
      </c>
      <c r="O739" s="13">
        <f>IF(OR(Model!G745&gt;6,Model!G745&lt;0.02),1.74888827,Model!G745)</f>
        <v>1.7488882699999999</v>
      </c>
      <c r="P739" s="13">
        <f>IF(OR(Model!H745&gt;0.6,Model!H745&lt;0.02),0.3561162,Model!H745)</f>
        <v>0.35611619999999999</v>
      </c>
      <c r="Q739" s="13">
        <f>IF(OR(Model!I745&gt;80,Model!I745&lt;0.02),39.55,Model!I745)</f>
        <v>39.549999999999997</v>
      </c>
      <c r="R739" s="13">
        <f>IF(OR(Model!J745&gt;80,Model!J745&lt;0.02),39.55,Model!J745)</f>
        <v>39.549999999999997</v>
      </c>
      <c r="S739" s="13">
        <f>IF(OR(Model!K745&gt;120,Model!K745&lt;0.02),63.9,Model!K745)</f>
        <v>63.9</v>
      </c>
      <c r="T739" s="13">
        <f>IF(OR(Model!L745&gt;11,Model!L745&lt;0.02),6.4719718,Model!L745)</f>
        <v>6.4719718000000004</v>
      </c>
      <c r="U739" s="13">
        <f t="shared" si="11"/>
        <v>0.94885144831249479</v>
      </c>
      <c r="V739" t="b">
        <f>IF(Model!B745&gt;0,'Calulations '!J739-U739)</f>
        <v>0</v>
      </c>
    </row>
    <row r="740" spans="10:22" x14ac:dyDescent="0.3">
      <c r="J740" s="13">
        <f>IF(OR(Model!B746&gt;7,Model!B746&lt;0.5),3.433,Model!B746)</f>
        <v>3.4329999999999998</v>
      </c>
      <c r="K740" s="13">
        <f>IF(OR(Model!C746&gt;0.4,Model!C746&lt;0.05),0.2550503,Model!C746)</f>
        <v>0.25505030000000001</v>
      </c>
      <c r="L740" s="13">
        <f>IF(OR(Model!D746&gt;5,Model!D746&lt;0.05),2.2251955,Model!D746)</f>
        <v>2.2251954999999999</v>
      </c>
      <c r="M740" s="13">
        <f>IF(OR(Model!E746&gt;3800,Model!E746&lt;0.02),1979.0503,Model!E746)</f>
        <v>1979.0503000000001</v>
      </c>
      <c r="N740" s="13">
        <f>IF(OR(Model!F746&gt;100,Model!F746&lt;0.02),44.390782,Model!F746)</f>
        <v>44.390782000000002</v>
      </c>
      <c r="O740" s="13">
        <f>IF(OR(Model!G746&gt;6,Model!G746&lt;0.02),1.74888827,Model!G746)</f>
        <v>1.7488882699999999</v>
      </c>
      <c r="P740" s="13">
        <f>IF(OR(Model!H746&gt;0.6,Model!H746&lt;0.02),0.3561162,Model!H746)</f>
        <v>0.35611619999999999</v>
      </c>
      <c r="Q740" s="13">
        <f>IF(OR(Model!I746&gt;80,Model!I746&lt;0.02),39.55,Model!I746)</f>
        <v>39.549999999999997</v>
      </c>
      <c r="R740" s="13">
        <f>IF(OR(Model!J746&gt;80,Model!J746&lt;0.02),39.55,Model!J746)</f>
        <v>39.549999999999997</v>
      </c>
      <c r="S740" s="13">
        <f>IF(OR(Model!K746&gt;120,Model!K746&lt;0.02),63.9,Model!K746)</f>
        <v>63.9</v>
      </c>
      <c r="T740" s="13">
        <f>IF(OR(Model!L746&gt;11,Model!L746&lt;0.02),6.4719718,Model!L746)</f>
        <v>6.4719718000000004</v>
      </c>
      <c r="U740" s="13">
        <f t="shared" si="11"/>
        <v>0.94885144831249479</v>
      </c>
      <c r="V740" t="b">
        <f>IF(Model!B746&gt;0,'Calulations '!J740-U740)</f>
        <v>0</v>
      </c>
    </row>
    <row r="741" spans="10:22" x14ac:dyDescent="0.3">
      <c r="J741" s="13">
        <f>IF(OR(Model!B747&gt;7,Model!B747&lt;0.5),3.433,Model!B747)</f>
        <v>3.4329999999999998</v>
      </c>
      <c r="K741" s="13">
        <f>IF(OR(Model!C747&gt;0.4,Model!C747&lt;0.05),0.2550503,Model!C747)</f>
        <v>0.25505030000000001</v>
      </c>
      <c r="L741" s="13">
        <f>IF(OR(Model!D747&gt;5,Model!D747&lt;0.05),2.2251955,Model!D747)</f>
        <v>2.2251954999999999</v>
      </c>
      <c r="M741" s="13">
        <f>IF(OR(Model!E747&gt;3800,Model!E747&lt;0.02),1979.0503,Model!E747)</f>
        <v>1979.0503000000001</v>
      </c>
      <c r="N741" s="13">
        <f>IF(OR(Model!F747&gt;100,Model!F747&lt;0.02),44.390782,Model!F747)</f>
        <v>44.390782000000002</v>
      </c>
      <c r="O741" s="13">
        <f>IF(OR(Model!G747&gt;6,Model!G747&lt;0.02),1.74888827,Model!G747)</f>
        <v>1.7488882699999999</v>
      </c>
      <c r="P741" s="13">
        <f>IF(OR(Model!H747&gt;0.6,Model!H747&lt;0.02),0.3561162,Model!H747)</f>
        <v>0.35611619999999999</v>
      </c>
      <c r="Q741" s="13">
        <f>IF(OR(Model!I747&gt;80,Model!I747&lt;0.02),39.55,Model!I747)</f>
        <v>39.549999999999997</v>
      </c>
      <c r="R741" s="13">
        <f>IF(OR(Model!J747&gt;80,Model!J747&lt;0.02),39.55,Model!J747)</f>
        <v>39.549999999999997</v>
      </c>
      <c r="S741" s="13">
        <f>IF(OR(Model!K747&gt;120,Model!K747&lt;0.02),63.9,Model!K747)</f>
        <v>63.9</v>
      </c>
      <c r="T741" s="13">
        <f>IF(OR(Model!L747&gt;11,Model!L747&lt;0.02),6.4719718,Model!L747)</f>
        <v>6.4719718000000004</v>
      </c>
      <c r="U741" s="13">
        <f t="shared" si="11"/>
        <v>0.94885144831249479</v>
      </c>
      <c r="V741" t="b">
        <f>IF(Model!B747&gt;0,'Calulations '!J741-U741)</f>
        <v>0</v>
      </c>
    </row>
    <row r="742" spans="10:22" x14ac:dyDescent="0.3">
      <c r="J742" s="13">
        <f>IF(OR(Model!B748&gt;7,Model!B748&lt;0.5),3.433,Model!B748)</f>
        <v>3.4329999999999998</v>
      </c>
      <c r="K742" s="13">
        <f>IF(OR(Model!C748&gt;0.4,Model!C748&lt;0.05),0.2550503,Model!C748)</f>
        <v>0.25505030000000001</v>
      </c>
      <c r="L742" s="13">
        <f>IF(OR(Model!D748&gt;5,Model!D748&lt;0.05),2.2251955,Model!D748)</f>
        <v>2.2251954999999999</v>
      </c>
      <c r="M742" s="13">
        <f>IF(OR(Model!E748&gt;3800,Model!E748&lt;0.02),1979.0503,Model!E748)</f>
        <v>1979.0503000000001</v>
      </c>
      <c r="N742" s="13">
        <f>IF(OR(Model!F748&gt;100,Model!F748&lt;0.02),44.390782,Model!F748)</f>
        <v>44.390782000000002</v>
      </c>
      <c r="O742" s="13">
        <f>IF(OR(Model!G748&gt;6,Model!G748&lt;0.02),1.74888827,Model!G748)</f>
        <v>1.7488882699999999</v>
      </c>
      <c r="P742" s="13">
        <f>IF(OR(Model!H748&gt;0.6,Model!H748&lt;0.02),0.3561162,Model!H748)</f>
        <v>0.35611619999999999</v>
      </c>
      <c r="Q742" s="13">
        <f>IF(OR(Model!I748&gt;80,Model!I748&lt;0.02),39.55,Model!I748)</f>
        <v>39.549999999999997</v>
      </c>
      <c r="R742" s="13">
        <f>IF(OR(Model!J748&gt;80,Model!J748&lt;0.02),39.55,Model!J748)</f>
        <v>39.549999999999997</v>
      </c>
      <c r="S742" s="13">
        <f>IF(OR(Model!K748&gt;120,Model!K748&lt;0.02),63.9,Model!K748)</f>
        <v>63.9</v>
      </c>
      <c r="T742" s="13">
        <f>IF(OR(Model!L748&gt;11,Model!L748&lt;0.02),6.4719718,Model!L748)</f>
        <v>6.4719718000000004</v>
      </c>
      <c r="U742" s="13">
        <f t="shared" si="11"/>
        <v>0.94885144831249479</v>
      </c>
      <c r="V742" t="b">
        <f>IF(Model!B748&gt;0,'Calulations '!J742-U742)</f>
        <v>0</v>
      </c>
    </row>
    <row r="743" spans="10:22" x14ac:dyDescent="0.3">
      <c r="J743" s="13">
        <f>IF(OR(Model!B749&gt;7,Model!B749&lt;0.5),3.433,Model!B749)</f>
        <v>3.4329999999999998</v>
      </c>
      <c r="K743" s="13">
        <f>IF(OR(Model!C749&gt;0.4,Model!C749&lt;0.05),0.2550503,Model!C749)</f>
        <v>0.25505030000000001</v>
      </c>
      <c r="L743" s="13">
        <f>IF(OR(Model!D749&gt;5,Model!D749&lt;0.05),2.2251955,Model!D749)</f>
        <v>2.2251954999999999</v>
      </c>
      <c r="M743" s="13">
        <f>IF(OR(Model!E749&gt;3800,Model!E749&lt;0.02),1979.0503,Model!E749)</f>
        <v>1979.0503000000001</v>
      </c>
      <c r="N743" s="13">
        <f>IF(OR(Model!F749&gt;100,Model!F749&lt;0.02),44.390782,Model!F749)</f>
        <v>44.390782000000002</v>
      </c>
      <c r="O743" s="13">
        <f>IF(OR(Model!G749&gt;6,Model!G749&lt;0.02),1.74888827,Model!G749)</f>
        <v>1.7488882699999999</v>
      </c>
      <c r="P743" s="13">
        <f>IF(OR(Model!H749&gt;0.6,Model!H749&lt;0.02),0.3561162,Model!H749)</f>
        <v>0.35611619999999999</v>
      </c>
      <c r="Q743" s="13">
        <f>IF(OR(Model!I749&gt;80,Model!I749&lt;0.02),39.55,Model!I749)</f>
        <v>39.549999999999997</v>
      </c>
      <c r="R743" s="13">
        <f>IF(OR(Model!J749&gt;80,Model!J749&lt;0.02),39.55,Model!J749)</f>
        <v>39.549999999999997</v>
      </c>
      <c r="S743" s="13">
        <f>IF(OR(Model!K749&gt;120,Model!K749&lt;0.02),63.9,Model!K749)</f>
        <v>63.9</v>
      </c>
      <c r="T743" s="13">
        <f>IF(OR(Model!L749&gt;11,Model!L749&lt;0.02),6.4719718,Model!L749)</f>
        <v>6.4719718000000004</v>
      </c>
      <c r="U743" s="13">
        <f t="shared" si="11"/>
        <v>0.94885144831249479</v>
      </c>
      <c r="V743" t="b">
        <f>IF(Model!B749&gt;0,'Calulations '!J743-U743)</f>
        <v>0</v>
      </c>
    </row>
    <row r="744" spans="10:22" x14ac:dyDescent="0.3">
      <c r="J744" s="13">
        <f>IF(OR(Model!B750&gt;7,Model!B750&lt;0.5),3.433,Model!B750)</f>
        <v>3.4329999999999998</v>
      </c>
      <c r="K744" s="13">
        <f>IF(OR(Model!C750&gt;0.4,Model!C750&lt;0.05),0.2550503,Model!C750)</f>
        <v>0.25505030000000001</v>
      </c>
      <c r="L744" s="13">
        <f>IF(OR(Model!D750&gt;5,Model!D750&lt;0.05),2.2251955,Model!D750)</f>
        <v>2.2251954999999999</v>
      </c>
      <c r="M744" s="13">
        <f>IF(OR(Model!E750&gt;3800,Model!E750&lt;0.02),1979.0503,Model!E750)</f>
        <v>1979.0503000000001</v>
      </c>
      <c r="N744" s="13">
        <f>IF(OR(Model!F750&gt;100,Model!F750&lt;0.02),44.390782,Model!F750)</f>
        <v>44.390782000000002</v>
      </c>
      <c r="O744" s="13">
        <f>IF(OR(Model!G750&gt;6,Model!G750&lt;0.02),1.74888827,Model!G750)</f>
        <v>1.7488882699999999</v>
      </c>
      <c r="P744" s="13">
        <f>IF(OR(Model!H750&gt;0.6,Model!H750&lt;0.02),0.3561162,Model!H750)</f>
        <v>0.35611619999999999</v>
      </c>
      <c r="Q744" s="13">
        <f>IF(OR(Model!I750&gt;80,Model!I750&lt;0.02),39.55,Model!I750)</f>
        <v>39.549999999999997</v>
      </c>
      <c r="R744" s="13">
        <f>IF(OR(Model!J750&gt;80,Model!J750&lt;0.02),39.55,Model!J750)</f>
        <v>39.549999999999997</v>
      </c>
      <c r="S744" s="13">
        <f>IF(OR(Model!K750&gt;120,Model!K750&lt;0.02),63.9,Model!K750)</f>
        <v>63.9</v>
      </c>
      <c r="T744" s="13">
        <f>IF(OR(Model!L750&gt;11,Model!L750&lt;0.02),6.4719718,Model!L750)</f>
        <v>6.4719718000000004</v>
      </c>
      <c r="U744" s="13">
        <f t="shared" si="11"/>
        <v>0.94885144831249479</v>
      </c>
      <c r="V744" t="b">
        <f>IF(Model!B750&gt;0,'Calulations '!J744-U744)</f>
        <v>0</v>
      </c>
    </row>
    <row r="745" spans="10:22" x14ac:dyDescent="0.3">
      <c r="J745" s="13">
        <f>IF(OR(Model!B751&gt;7,Model!B751&lt;0.5),3.433,Model!B751)</f>
        <v>3.4329999999999998</v>
      </c>
      <c r="K745" s="13">
        <f>IF(OR(Model!C751&gt;0.4,Model!C751&lt;0.05),0.2550503,Model!C751)</f>
        <v>0.25505030000000001</v>
      </c>
      <c r="L745" s="13">
        <f>IF(OR(Model!D751&gt;5,Model!D751&lt;0.05),2.2251955,Model!D751)</f>
        <v>2.2251954999999999</v>
      </c>
      <c r="M745" s="13">
        <f>IF(OR(Model!E751&gt;3800,Model!E751&lt;0.02),1979.0503,Model!E751)</f>
        <v>1979.0503000000001</v>
      </c>
      <c r="N745" s="13">
        <f>IF(OR(Model!F751&gt;100,Model!F751&lt;0.02),44.390782,Model!F751)</f>
        <v>44.390782000000002</v>
      </c>
      <c r="O745" s="13">
        <f>IF(OR(Model!G751&gt;6,Model!G751&lt;0.02),1.74888827,Model!G751)</f>
        <v>1.7488882699999999</v>
      </c>
      <c r="P745" s="13">
        <f>IF(OR(Model!H751&gt;0.6,Model!H751&lt;0.02),0.3561162,Model!H751)</f>
        <v>0.35611619999999999</v>
      </c>
      <c r="Q745" s="13">
        <f>IF(OR(Model!I751&gt;80,Model!I751&lt;0.02),39.55,Model!I751)</f>
        <v>39.549999999999997</v>
      </c>
      <c r="R745" s="13">
        <f>IF(OR(Model!J751&gt;80,Model!J751&lt;0.02),39.55,Model!J751)</f>
        <v>39.549999999999997</v>
      </c>
      <c r="S745" s="13">
        <f>IF(OR(Model!K751&gt;120,Model!K751&lt;0.02),63.9,Model!K751)</f>
        <v>63.9</v>
      </c>
      <c r="T745" s="13">
        <f>IF(OR(Model!L751&gt;11,Model!L751&lt;0.02),6.4719718,Model!L751)</f>
        <v>6.4719718000000004</v>
      </c>
      <c r="U745" s="13">
        <f t="shared" si="11"/>
        <v>0.94885144831249479</v>
      </c>
      <c r="V745" t="b">
        <f>IF(Model!B751&gt;0,'Calulations '!J745-U745)</f>
        <v>0</v>
      </c>
    </row>
    <row r="746" spans="10:22" x14ac:dyDescent="0.3">
      <c r="J746" s="13">
        <f>IF(OR(Model!B752&gt;7,Model!B752&lt;0.5),3.433,Model!B752)</f>
        <v>3.4329999999999998</v>
      </c>
      <c r="K746" s="13">
        <f>IF(OR(Model!C752&gt;0.4,Model!C752&lt;0.05),0.2550503,Model!C752)</f>
        <v>0.25505030000000001</v>
      </c>
      <c r="L746" s="13">
        <f>IF(OR(Model!D752&gt;5,Model!D752&lt;0.05),2.2251955,Model!D752)</f>
        <v>2.2251954999999999</v>
      </c>
      <c r="M746" s="13">
        <f>IF(OR(Model!E752&gt;3800,Model!E752&lt;0.02),1979.0503,Model!E752)</f>
        <v>1979.0503000000001</v>
      </c>
      <c r="N746" s="13">
        <f>IF(OR(Model!F752&gt;100,Model!F752&lt;0.02),44.390782,Model!F752)</f>
        <v>44.390782000000002</v>
      </c>
      <c r="O746" s="13">
        <f>IF(OR(Model!G752&gt;6,Model!G752&lt;0.02),1.74888827,Model!G752)</f>
        <v>1.7488882699999999</v>
      </c>
      <c r="P746" s="13">
        <f>IF(OR(Model!H752&gt;0.6,Model!H752&lt;0.02),0.3561162,Model!H752)</f>
        <v>0.35611619999999999</v>
      </c>
      <c r="Q746" s="13">
        <f>IF(OR(Model!I752&gt;80,Model!I752&lt;0.02),39.55,Model!I752)</f>
        <v>39.549999999999997</v>
      </c>
      <c r="R746" s="13">
        <f>IF(OR(Model!J752&gt;80,Model!J752&lt;0.02),39.55,Model!J752)</f>
        <v>39.549999999999997</v>
      </c>
      <c r="S746" s="13">
        <f>IF(OR(Model!K752&gt;120,Model!K752&lt;0.02),63.9,Model!K752)</f>
        <v>63.9</v>
      </c>
      <c r="T746" s="13">
        <f>IF(OR(Model!L752&gt;11,Model!L752&lt;0.02),6.4719718,Model!L752)</f>
        <v>6.4719718000000004</v>
      </c>
      <c r="U746" s="13">
        <f t="shared" si="11"/>
        <v>0.94885144831249479</v>
      </c>
      <c r="V746" t="b">
        <f>IF(Model!B752&gt;0,'Calulations '!J746-U746)</f>
        <v>0</v>
      </c>
    </row>
    <row r="747" spans="10:22" x14ac:dyDescent="0.3">
      <c r="J747" s="13">
        <f>IF(OR(Model!B753&gt;7,Model!B753&lt;0.5),3.433,Model!B753)</f>
        <v>3.4329999999999998</v>
      </c>
      <c r="K747" s="13">
        <f>IF(OR(Model!C753&gt;0.4,Model!C753&lt;0.05),0.2550503,Model!C753)</f>
        <v>0.25505030000000001</v>
      </c>
      <c r="L747" s="13">
        <f>IF(OR(Model!D753&gt;5,Model!D753&lt;0.05),2.2251955,Model!D753)</f>
        <v>2.2251954999999999</v>
      </c>
      <c r="M747" s="13">
        <f>IF(OR(Model!E753&gt;3800,Model!E753&lt;0.02),1979.0503,Model!E753)</f>
        <v>1979.0503000000001</v>
      </c>
      <c r="N747" s="13">
        <f>IF(OR(Model!F753&gt;100,Model!F753&lt;0.02),44.390782,Model!F753)</f>
        <v>44.390782000000002</v>
      </c>
      <c r="O747" s="13">
        <f>IF(OR(Model!G753&gt;6,Model!G753&lt;0.02),1.74888827,Model!G753)</f>
        <v>1.7488882699999999</v>
      </c>
      <c r="P747" s="13">
        <f>IF(OR(Model!H753&gt;0.6,Model!H753&lt;0.02),0.3561162,Model!H753)</f>
        <v>0.35611619999999999</v>
      </c>
      <c r="Q747" s="13">
        <f>IF(OR(Model!I753&gt;80,Model!I753&lt;0.02),39.55,Model!I753)</f>
        <v>39.549999999999997</v>
      </c>
      <c r="R747" s="13">
        <f>IF(OR(Model!J753&gt;80,Model!J753&lt;0.02),39.55,Model!J753)</f>
        <v>39.549999999999997</v>
      </c>
      <c r="S747" s="13">
        <f>IF(OR(Model!K753&gt;120,Model!K753&lt;0.02),63.9,Model!K753)</f>
        <v>63.9</v>
      </c>
      <c r="T747" s="13">
        <f>IF(OR(Model!L753&gt;11,Model!L753&lt;0.02),6.4719718,Model!L753)</f>
        <v>6.4719718000000004</v>
      </c>
      <c r="U747" s="13">
        <f t="shared" si="11"/>
        <v>0.94885144831249479</v>
      </c>
      <c r="V747" t="b">
        <f>IF(Model!B753&gt;0,'Calulations '!J747-U747)</f>
        <v>0</v>
      </c>
    </row>
    <row r="748" spans="10:22" x14ac:dyDescent="0.3">
      <c r="J748" s="13">
        <f>IF(OR(Model!B754&gt;7,Model!B754&lt;0.5),3.433,Model!B754)</f>
        <v>3.4329999999999998</v>
      </c>
      <c r="K748" s="13">
        <f>IF(OR(Model!C754&gt;0.4,Model!C754&lt;0.05),0.2550503,Model!C754)</f>
        <v>0.25505030000000001</v>
      </c>
      <c r="L748" s="13">
        <f>IF(OR(Model!D754&gt;5,Model!D754&lt;0.05),2.2251955,Model!D754)</f>
        <v>2.2251954999999999</v>
      </c>
      <c r="M748" s="13">
        <f>IF(OR(Model!E754&gt;3800,Model!E754&lt;0.02),1979.0503,Model!E754)</f>
        <v>1979.0503000000001</v>
      </c>
      <c r="N748" s="13">
        <f>IF(OR(Model!F754&gt;100,Model!F754&lt;0.02),44.390782,Model!F754)</f>
        <v>44.390782000000002</v>
      </c>
      <c r="O748" s="13">
        <f>IF(OR(Model!G754&gt;6,Model!G754&lt;0.02),1.74888827,Model!G754)</f>
        <v>1.7488882699999999</v>
      </c>
      <c r="P748" s="13">
        <f>IF(OR(Model!H754&gt;0.6,Model!H754&lt;0.02),0.3561162,Model!H754)</f>
        <v>0.35611619999999999</v>
      </c>
      <c r="Q748" s="13">
        <f>IF(OR(Model!I754&gt;80,Model!I754&lt;0.02),39.55,Model!I754)</f>
        <v>39.549999999999997</v>
      </c>
      <c r="R748" s="13">
        <f>IF(OR(Model!J754&gt;80,Model!J754&lt;0.02),39.55,Model!J754)</f>
        <v>39.549999999999997</v>
      </c>
      <c r="S748" s="13">
        <f>IF(OR(Model!K754&gt;120,Model!K754&lt;0.02),63.9,Model!K754)</f>
        <v>63.9</v>
      </c>
      <c r="T748" s="13">
        <f>IF(OR(Model!L754&gt;11,Model!L754&lt;0.02),6.4719718,Model!L754)</f>
        <v>6.4719718000000004</v>
      </c>
      <c r="U748" s="13">
        <f t="shared" si="11"/>
        <v>0.94885144831249479</v>
      </c>
      <c r="V748" t="b">
        <f>IF(Model!B754&gt;0,'Calulations '!J748-U748)</f>
        <v>0</v>
      </c>
    </row>
    <row r="749" spans="10:22" x14ac:dyDescent="0.3">
      <c r="J749" s="13">
        <f>IF(OR(Model!B755&gt;7,Model!B755&lt;0.5),3.433,Model!B755)</f>
        <v>3.4329999999999998</v>
      </c>
      <c r="K749" s="13">
        <f>IF(OR(Model!C755&gt;0.4,Model!C755&lt;0.05),0.2550503,Model!C755)</f>
        <v>0.25505030000000001</v>
      </c>
      <c r="L749" s="13">
        <f>IF(OR(Model!D755&gt;5,Model!D755&lt;0.05),2.2251955,Model!D755)</f>
        <v>2.2251954999999999</v>
      </c>
      <c r="M749" s="13">
        <f>IF(OR(Model!E755&gt;3800,Model!E755&lt;0.02),1979.0503,Model!E755)</f>
        <v>1979.0503000000001</v>
      </c>
      <c r="N749" s="13">
        <f>IF(OR(Model!F755&gt;100,Model!F755&lt;0.02),44.390782,Model!F755)</f>
        <v>44.390782000000002</v>
      </c>
      <c r="O749" s="13">
        <f>IF(OR(Model!G755&gt;6,Model!G755&lt;0.02),1.74888827,Model!G755)</f>
        <v>1.7488882699999999</v>
      </c>
      <c r="P749" s="13">
        <f>IF(OR(Model!H755&gt;0.6,Model!H755&lt;0.02),0.3561162,Model!H755)</f>
        <v>0.35611619999999999</v>
      </c>
      <c r="Q749" s="13">
        <f>IF(OR(Model!I755&gt;80,Model!I755&lt;0.02),39.55,Model!I755)</f>
        <v>39.549999999999997</v>
      </c>
      <c r="R749" s="13">
        <f>IF(OR(Model!J755&gt;80,Model!J755&lt;0.02),39.55,Model!J755)</f>
        <v>39.549999999999997</v>
      </c>
      <c r="S749" s="13">
        <f>IF(OR(Model!K755&gt;120,Model!K755&lt;0.02),63.9,Model!K755)</f>
        <v>63.9</v>
      </c>
      <c r="T749" s="13">
        <f>IF(OR(Model!L755&gt;11,Model!L755&lt;0.02),6.4719718,Model!L755)</f>
        <v>6.4719718000000004</v>
      </c>
      <c r="U749" s="13">
        <f t="shared" si="11"/>
        <v>0.94885144831249479</v>
      </c>
      <c r="V749" t="b">
        <f>IF(Model!B755&gt;0,'Calulations '!J749-U749)</f>
        <v>0</v>
      </c>
    </row>
    <row r="750" spans="10:22" x14ac:dyDescent="0.3">
      <c r="J750" s="13">
        <f>IF(OR(Model!B756&gt;7,Model!B756&lt;0.5),3.433,Model!B756)</f>
        <v>3.4329999999999998</v>
      </c>
      <c r="K750" s="13">
        <f>IF(OR(Model!C756&gt;0.4,Model!C756&lt;0.05),0.2550503,Model!C756)</f>
        <v>0.25505030000000001</v>
      </c>
      <c r="L750" s="13">
        <f>IF(OR(Model!D756&gt;5,Model!D756&lt;0.05),2.2251955,Model!D756)</f>
        <v>2.2251954999999999</v>
      </c>
      <c r="M750" s="13">
        <f>IF(OR(Model!E756&gt;3800,Model!E756&lt;0.02),1979.0503,Model!E756)</f>
        <v>1979.0503000000001</v>
      </c>
      <c r="N750" s="13">
        <f>IF(OR(Model!F756&gt;100,Model!F756&lt;0.02),44.390782,Model!F756)</f>
        <v>44.390782000000002</v>
      </c>
      <c r="O750" s="13">
        <f>IF(OR(Model!G756&gt;6,Model!G756&lt;0.02),1.74888827,Model!G756)</f>
        <v>1.7488882699999999</v>
      </c>
      <c r="P750" s="13">
        <f>IF(OR(Model!H756&gt;0.6,Model!H756&lt;0.02),0.3561162,Model!H756)</f>
        <v>0.35611619999999999</v>
      </c>
      <c r="Q750" s="13">
        <f>IF(OR(Model!I756&gt;80,Model!I756&lt;0.02),39.55,Model!I756)</f>
        <v>39.549999999999997</v>
      </c>
      <c r="R750" s="13">
        <f>IF(OR(Model!J756&gt;80,Model!J756&lt;0.02),39.55,Model!J756)</f>
        <v>39.549999999999997</v>
      </c>
      <c r="S750" s="13">
        <f>IF(OR(Model!K756&gt;120,Model!K756&lt;0.02),63.9,Model!K756)</f>
        <v>63.9</v>
      </c>
      <c r="T750" s="13">
        <f>IF(OR(Model!L756&gt;11,Model!L756&lt;0.02),6.4719718,Model!L756)</f>
        <v>6.4719718000000004</v>
      </c>
      <c r="U750" s="13">
        <f t="shared" si="11"/>
        <v>0.94885144831249479</v>
      </c>
      <c r="V750" t="b">
        <f>IF(Model!B756&gt;0,'Calulations '!J750-U750)</f>
        <v>0</v>
      </c>
    </row>
    <row r="751" spans="10:22" x14ac:dyDescent="0.3">
      <c r="J751" s="13">
        <f>IF(OR(Model!B757&gt;7,Model!B757&lt;0.5),3.433,Model!B757)</f>
        <v>3.4329999999999998</v>
      </c>
      <c r="K751" s="13">
        <f>IF(OR(Model!C757&gt;0.4,Model!C757&lt;0.05),0.2550503,Model!C757)</f>
        <v>0.25505030000000001</v>
      </c>
      <c r="L751" s="13">
        <f>IF(OR(Model!D757&gt;5,Model!D757&lt;0.05),2.2251955,Model!D757)</f>
        <v>2.2251954999999999</v>
      </c>
      <c r="M751" s="13">
        <f>IF(OR(Model!E757&gt;3800,Model!E757&lt;0.02),1979.0503,Model!E757)</f>
        <v>1979.0503000000001</v>
      </c>
      <c r="N751" s="13">
        <f>IF(OR(Model!F757&gt;100,Model!F757&lt;0.02),44.390782,Model!F757)</f>
        <v>44.390782000000002</v>
      </c>
      <c r="O751" s="13">
        <f>IF(OR(Model!G757&gt;6,Model!G757&lt;0.02),1.74888827,Model!G757)</f>
        <v>1.7488882699999999</v>
      </c>
      <c r="P751" s="13">
        <f>IF(OR(Model!H757&gt;0.6,Model!H757&lt;0.02),0.3561162,Model!H757)</f>
        <v>0.35611619999999999</v>
      </c>
      <c r="Q751" s="13">
        <f>IF(OR(Model!I757&gt;80,Model!I757&lt;0.02),39.55,Model!I757)</f>
        <v>39.549999999999997</v>
      </c>
      <c r="R751" s="13">
        <f>IF(OR(Model!J757&gt;80,Model!J757&lt;0.02),39.55,Model!J757)</f>
        <v>39.549999999999997</v>
      </c>
      <c r="S751" s="13">
        <f>IF(OR(Model!K757&gt;120,Model!K757&lt;0.02),63.9,Model!K757)</f>
        <v>63.9</v>
      </c>
      <c r="T751" s="13">
        <f>IF(OR(Model!L757&gt;11,Model!L757&lt;0.02),6.4719718,Model!L757)</f>
        <v>6.4719718000000004</v>
      </c>
      <c r="U751" s="13">
        <f t="shared" si="11"/>
        <v>0.94885144831249479</v>
      </c>
      <c r="V751" t="b">
        <f>IF(Model!B757&gt;0,'Calulations '!J751-U751)</f>
        <v>0</v>
      </c>
    </row>
    <row r="752" spans="10:22" x14ac:dyDescent="0.3">
      <c r="J752" s="13">
        <f>IF(OR(Model!B758&gt;7,Model!B758&lt;0.5),3.433,Model!B758)</f>
        <v>3.4329999999999998</v>
      </c>
      <c r="K752" s="13">
        <f>IF(OR(Model!C758&gt;0.4,Model!C758&lt;0.05),0.2550503,Model!C758)</f>
        <v>0.25505030000000001</v>
      </c>
      <c r="L752" s="13">
        <f>IF(OR(Model!D758&gt;5,Model!D758&lt;0.05),2.2251955,Model!D758)</f>
        <v>2.2251954999999999</v>
      </c>
      <c r="M752" s="13">
        <f>IF(OR(Model!E758&gt;3800,Model!E758&lt;0.02),1979.0503,Model!E758)</f>
        <v>1979.0503000000001</v>
      </c>
      <c r="N752" s="13">
        <f>IF(OR(Model!F758&gt;100,Model!F758&lt;0.02),44.390782,Model!F758)</f>
        <v>44.390782000000002</v>
      </c>
      <c r="O752" s="13">
        <f>IF(OR(Model!G758&gt;6,Model!G758&lt;0.02),1.74888827,Model!G758)</f>
        <v>1.7488882699999999</v>
      </c>
      <c r="P752" s="13">
        <f>IF(OR(Model!H758&gt;0.6,Model!H758&lt;0.02),0.3561162,Model!H758)</f>
        <v>0.35611619999999999</v>
      </c>
      <c r="Q752" s="13">
        <f>IF(OR(Model!I758&gt;80,Model!I758&lt;0.02),39.55,Model!I758)</f>
        <v>39.549999999999997</v>
      </c>
      <c r="R752" s="13">
        <f>IF(OR(Model!J758&gt;80,Model!J758&lt;0.02),39.55,Model!J758)</f>
        <v>39.549999999999997</v>
      </c>
      <c r="S752" s="13">
        <f>IF(OR(Model!K758&gt;120,Model!K758&lt;0.02),63.9,Model!K758)</f>
        <v>63.9</v>
      </c>
      <c r="T752" s="13">
        <f>IF(OR(Model!L758&gt;11,Model!L758&lt;0.02),6.4719718,Model!L758)</f>
        <v>6.4719718000000004</v>
      </c>
      <c r="U752" s="13">
        <f t="shared" si="11"/>
        <v>0.94885144831249479</v>
      </c>
      <c r="V752" t="b">
        <f>IF(Model!B758&gt;0,'Calulations '!J752-U752)</f>
        <v>0</v>
      </c>
    </row>
    <row r="753" spans="10:22" x14ac:dyDescent="0.3">
      <c r="J753" s="13">
        <f>IF(OR(Model!B759&gt;7,Model!B759&lt;0.5),3.433,Model!B759)</f>
        <v>3.4329999999999998</v>
      </c>
      <c r="K753" s="13">
        <f>IF(OR(Model!C759&gt;0.4,Model!C759&lt;0.05),0.2550503,Model!C759)</f>
        <v>0.25505030000000001</v>
      </c>
      <c r="L753" s="13">
        <f>IF(OR(Model!D759&gt;5,Model!D759&lt;0.05),2.2251955,Model!D759)</f>
        <v>2.2251954999999999</v>
      </c>
      <c r="M753" s="13">
        <f>IF(OR(Model!E759&gt;3800,Model!E759&lt;0.02),1979.0503,Model!E759)</f>
        <v>1979.0503000000001</v>
      </c>
      <c r="N753" s="13">
        <f>IF(OR(Model!F759&gt;100,Model!F759&lt;0.02),44.390782,Model!F759)</f>
        <v>44.390782000000002</v>
      </c>
      <c r="O753" s="13">
        <f>IF(OR(Model!G759&gt;6,Model!G759&lt;0.02),1.74888827,Model!G759)</f>
        <v>1.7488882699999999</v>
      </c>
      <c r="P753" s="13">
        <f>IF(OR(Model!H759&gt;0.6,Model!H759&lt;0.02),0.3561162,Model!H759)</f>
        <v>0.35611619999999999</v>
      </c>
      <c r="Q753" s="13">
        <f>IF(OR(Model!I759&gt;80,Model!I759&lt;0.02),39.55,Model!I759)</f>
        <v>39.549999999999997</v>
      </c>
      <c r="R753" s="13">
        <f>IF(OR(Model!J759&gt;80,Model!J759&lt;0.02),39.55,Model!J759)</f>
        <v>39.549999999999997</v>
      </c>
      <c r="S753" s="13">
        <f>IF(OR(Model!K759&gt;120,Model!K759&lt;0.02),63.9,Model!K759)</f>
        <v>63.9</v>
      </c>
      <c r="T753" s="13">
        <f>IF(OR(Model!L759&gt;11,Model!L759&lt;0.02),6.4719718,Model!L759)</f>
        <v>6.4719718000000004</v>
      </c>
      <c r="U753" s="13">
        <f t="shared" si="11"/>
        <v>0.94885144831249479</v>
      </c>
      <c r="V753" t="b">
        <f>IF(Model!B759&gt;0,'Calulations '!J753-U753)</f>
        <v>0</v>
      </c>
    </row>
    <row r="754" spans="10:22" x14ac:dyDescent="0.3">
      <c r="J754" s="13">
        <f>IF(OR(Model!B760&gt;7,Model!B760&lt;0.5),3.433,Model!B760)</f>
        <v>3.4329999999999998</v>
      </c>
      <c r="K754" s="13">
        <f>IF(OR(Model!C760&gt;0.4,Model!C760&lt;0.05),0.2550503,Model!C760)</f>
        <v>0.25505030000000001</v>
      </c>
      <c r="L754" s="13">
        <f>IF(OR(Model!D760&gt;5,Model!D760&lt;0.05),2.2251955,Model!D760)</f>
        <v>2.2251954999999999</v>
      </c>
      <c r="M754" s="13">
        <f>IF(OR(Model!E760&gt;3800,Model!E760&lt;0.02),1979.0503,Model!E760)</f>
        <v>1979.0503000000001</v>
      </c>
      <c r="N754" s="13">
        <f>IF(OR(Model!F760&gt;100,Model!F760&lt;0.02),44.390782,Model!F760)</f>
        <v>44.390782000000002</v>
      </c>
      <c r="O754" s="13">
        <f>IF(OR(Model!G760&gt;6,Model!G760&lt;0.02),1.74888827,Model!G760)</f>
        <v>1.7488882699999999</v>
      </c>
      <c r="P754" s="13">
        <f>IF(OR(Model!H760&gt;0.6,Model!H760&lt;0.02),0.3561162,Model!H760)</f>
        <v>0.35611619999999999</v>
      </c>
      <c r="Q754" s="13">
        <f>IF(OR(Model!I760&gt;80,Model!I760&lt;0.02),39.55,Model!I760)</f>
        <v>39.549999999999997</v>
      </c>
      <c r="R754" s="13">
        <f>IF(OR(Model!J760&gt;80,Model!J760&lt;0.02),39.55,Model!J760)</f>
        <v>39.549999999999997</v>
      </c>
      <c r="S754" s="13">
        <f>IF(OR(Model!K760&gt;120,Model!K760&lt;0.02),63.9,Model!K760)</f>
        <v>63.9</v>
      </c>
      <c r="T754" s="13">
        <f>IF(OR(Model!L760&gt;11,Model!L760&lt;0.02),6.4719718,Model!L760)</f>
        <v>6.4719718000000004</v>
      </c>
      <c r="U754" s="13">
        <f t="shared" si="11"/>
        <v>0.94885144831249479</v>
      </c>
      <c r="V754" t="b">
        <f>IF(Model!B760&gt;0,'Calulations '!J754-U754)</f>
        <v>0</v>
      </c>
    </row>
    <row r="755" spans="10:22" x14ac:dyDescent="0.3">
      <c r="J755" s="13">
        <f>IF(OR(Model!B761&gt;7,Model!B761&lt;0.5),3.433,Model!B761)</f>
        <v>3.4329999999999998</v>
      </c>
      <c r="K755" s="13">
        <f>IF(OR(Model!C761&gt;0.4,Model!C761&lt;0.05),0.2550503,Model!C761)</f>
        <v>0.25505030000000001</v>
      </c>
      <c r="L755" s="13">
        <f>IF(OR(Model!D761&gt;5,Model!D761&lt;0.05),2.2251955,Model!D761)</f>
        <v>2.2251954999999999</v>
      </c>
      <c r="M755" s="13">
        <f>IF(OR(Model!E761&gt;3800,Model!E761&lt;0.02),1979.0503,Model!E761)</f>
        <v>1979.0503000000001</v>
      </c>
      <c r="N755" s="13">
        <f>IF(OR(Model!F761&gt;100,Model!F761&lt;0.02),44.390782,Model!F761)</f>
        <v>44.390782000000002</v>
      </c>
      <c r="O755" s="13">
        <f>IF(OR(Model!G761&gt;6,Model!G761&lt;0.02),1.74888827,Model!G761)</f>
        <v>1.7488882699999999</v>
      </c>
      <c r="P755" s="13">
        <f>IF(OR(Model!H761&gt;0.6,Model!H761&lt;0.02),0.3561162,Model!H761)</f>
        <v>0.35611619999999999</v>
      </c>
      <c r="Q755" s="13">
        <f>IF(OR(Model!I761&gt;80,Model!I761&lt;0.02),39.55,Model!I761)</f>
        <v>39.549999999999997</v>
      </c>
      <c r="R755" s="13">
        <f>IF(OR(Model!J761&gt;80,Model!J761&lt;0.02),39.55,Model!J761)</f>
        <v>39.549999999999997</v>
      </c>
      <c r="S755" s="13">
        <f>IF(OR(Model!K761&gt;120,Model!K761&lt;0.02),63.9,Model!K761)</f>
        <v>63.9</v>
      </c>
      <c r="T755" s="13">
        <f>IF(OR(Model!L761&gt;11,Model!L761&lt;0.02),6.4719718,Model!L761)</f>
        <v>6.4719718000000004</v>
      </c>
      <c r="U755" s="13">
        <f t="shared" si="11"/>
        <v>0.94885144831249479</v>
      </c>
      <c r="V755" t="b">
        <f>IF(Model!B761&gt;0,'Calulations '!J755-U755)</f>
        <v>0</v>
      </c>
    </row>
    <row r="756" spans="10:22" x14ac:dyDescent="0.3">
      <c r="J756" s="13">
        <f>IF(OR(Model!B762&gt;7,Model!B762&lt;0.5),3.433,Model!B762)</f>
        <v>3.4329999999999998</v>
      </c>
      <c r="K756" s="13">
        <f>IF(OR(Model!C762&gt;0.4,Model!C762&lt;0.05),0.2550503,Model!C762)</f>
        <v>0.25505030000000001</v>
      </c>
      <c r="L756" s="13">
        <f>IF(OR(Model!D762&gt;5,Model!D762&lt;0.05),2.2251955,Model!D762)</f>
        <v>2.2251954999999999</v>
      </c>
      <c r="M756" s="13">
        <f>IF(OR(Model!E762&gt;3800,Model!E762&lt;0.02),1979.0503,Model!E762)</f>
        <v>1979.0503000000001</v>
      </c>
      <c r="N756" s="13">
        <f>IF(OR(Model!F762&gt;100,Model!F762&lt;0.02),44.390782,Model!F762)</f>
        <v>44.390782000000002</v>
      </c>
      <c r="O756" s="13">
        <f>IF(OR(Model!G762&gt;6,Model!G762&lt;0.02),1.74888827,Model!G762)</f>
        <v>1.7488882699999999</v>
      </c>
      <c r="P756" s="13">
        <f>IF(OR(Model!H762&gt;0.6,Model!H762&lt;0.02),0.3561162,Model!H762)</f>
        <v>0.35611619999999999</v>
      </c>
      <c r="Q756" s="13">
        <f>IF(OR(Model!I762&gt;80,Model!I762&lt;0.02),39.55,Model!I762)</f>
        <v>39.549999999999997</v>
      </c>
      <c r="R756" s="13">
        <f>IF(OR(Model!J762&gt;80,Model!J762&lt;0.02),39.55,Model!J762)</f>
        <v>39.549999999999997</v>
      </c>
      <c r="S756" s="13">
        <f>IF(OR(Model!K762&gt;120,Model!K762&lt;0.02),63.9,Model!K762)</f>
        <v>63.9</v>
      </c>
      <c r="T756" s="13">
        <f>IF(OR(Model!L762&gt;11,Model!L762&lt;0.02),6.4719718,Model!L762)</f>
        <v>6.4719718000000004</v>
      </c>
      <c r="U756" s="13">
        <f t="shared" si="11"/>
        <v>0.94885144831249479</v>
      </c>
      <c r="V756" t="b">
        <f>IF(Model!B762&gt;0,'Calulations '!J756-U756)</f>
        <v>0</v>
      </c>
    </row>
    <row r="757" spans="10:22" x14ac:dyDescent="0.3">
      <c r="J757" s="13">
        <f>IF(OR(Model!B763&gt;7,Model!B763&lt;0.5),3.433,Model!B763)</f>
        <v>3.4329999999999998</v>
      </c>
      <c r="K757" s="13">
        <f>IF(OR(Model!C763&gt;0.4,Model!C763&lt;0.05),0.2550503,Model!C763)</f>
        <v>0.25505030000000001</v>
      </c>
      <c r="L757" s="13">
        <f>IF(OR(Model!D763&gt;5,Model!D763&lt;0.05),2.2251955,Model!D763)</f>
        <v>2.2251954999999999</v>
      </c>
      <c r="M757" s="13">
        <f>IF(OR(Model!E763&gt;3800,Model!E763&lt;0.02),1979.0503,Model!E763)</f>
        <v>1979.0503000000001</v>
      </c>
      <c r="N757" s="13">
        <f>IF(OR(Model!F763&gt;100,Model!F763&lt;0.02),44.390782,Model!F763)</f>
        <v>44.390782000000002</v>
      </c>
      <c r="O757" s="13">
        <f>IF(OR(Model!G763&gt;6,Model!G763&lt;0.02),1.74888827,Model!G763)</f>
        <v>1.7488882699999999</v>
      </c>
      <c r="P757" s="13">
        <f>IF(OR(Model!H763&gt;0.6,Model!H763&lt;0.02),0.3561162,Model!H763)</f>
        <v>0.35611619999999999</v>
      </c>
      <c r="Q757" s="13">
        <f>IF(OR(Model!I763&gt;80,Model!I763&lt;0.02),39.55,Model!I763)</f>
        <v>39.549999999999997</v>
      </c>
      <c r="R757" s="13">
        <f>IF(OR(Model!J763&gt;80,Model!J763&lt;0.02),39.55,Model!J763)</f>
        <v>39.549999999999997</v>
      </c>
      <c r="S757" s="13">
        <f>IF(OR(Model!K763&gt;120,Model!K763&lt;0.02),63.9,Model!K763)</f>
        <v>63.9</v>
      </c>
      <c r="T757" s="13">
        <f>IF(OR(Model!L763&gt;11,Model!L763&lt;0.02),6.4719718,Model!L763)</f>
        <v>6.4719718000000004</v>
      </c>
      <c r="U757" s="13">
        <f t="shared" si="11"/>
        <v>0.94885144831249479</v>
      </c>
      <c r="V757" t="b">
        <f>IF(Model!B763&gt;0,'Calulations '!J757-U757)</f>
        <v>0</v>
      </c>
    </row>
    <row r="758" spans="10:22" x14ac:dyDescent="0.3">
      <c r="J758" s="13">
        <f>IF(OR(Model!B764&gt;7,Model!B764&lt;0.5),3.433,Model!B764)</f>
        <v>3.4329999999999998</v>
      </c>
      <c r="K758" s="13">
        <f>IF(OR(Model!C764&gt;0.4,Model!C764&lt;0.05),0.2550503,Model!C764)</f>
        <v>0.25505030000000001</v>
      </c>
      <c r="L758" s="13">
        <f>IF(OR(Model!D764&gt;5,Model!D764&lt;0.05),2.2251955,Model!D764)</f>
        <v>2.2251954999999999</v>
      </c>
      <c r="M758" s="13">
        <f>IF(OR(Model!E764&gt;3800,Model!E764&lt;0.02),1979.0503,Model!E764)</f>
        <v>1979.0503000000001</v>
      </c>
      <c r="N758" s="13">
        <f>IF(OR(Model!F764&gt;100,Model!F764&lt;0.02),44.390782,Model!F764)</f>
        <v>44.390782000000002</v>
      </c>
      <c r="O758" s="13">
        <f>IF(OR(Model!G764&gt;6,Model!G764&lt;0.02),1.74888827,Model!G764)</f>
        <v>1.7488882699999999</v>
      </c>
      <c r="P758" s="13">
        <f>IF(OR(Model!H764&gt;0.6,Model!H764&lt;0.02),0.3561162,Model!H764)</f>
        <v>0.35611619999999999</v>
      </c>
      <c r="Q758" s="13">
        <f>IF(OR(Model!I764&gt;80,Model!I764&lt;0.02),39.55,Model!I764)</f>
        <v>39.549999999999997</v>
      </c>
      <c r="R758" s="13">
        <f>IF(OR(Model!J764&gt;80,Model!J764&lt;0.02),39.55,Model!J764)</f>
        <v>39.549999999999997</v>
      </c>
      <c r="S758" s="13">
        <f>IF(OR(Model!K764&gt;120,Model!K764&lt;0.02),63.9,Model!K764)</f>
        <v>63.9</v>
      </c>
      <c r="T758" s="13">
        <f>IF(OR(Model!L764&gt;11,Model!L764&lt;0.02),6.4719718,Model!L764)</f>
        <v>6.4719718000000004</v>
      </c>
      <c r="U758" s="13">
        <f t="shared" si="11"/>
        <v>0.94885144831249479</v>
      </c>
      <c r="V758" t="b">
        <f>IF(Model!B764&gt;0,'Calulations '!J758-U758)</f>
        <v>0</v>
      </c>
    </row>
    <row r="759" spans="10:22" x14ac:dyDescent="0.3">
      <c r="J759" s="13">
        <f>IF(OR(Model!B765&gt;7,Model!B765&lt;0.5),3.433,Model!B765)</f>
        <v>3.4329999999999998</v>
      </c>
      <c r="K759" s="13">
        <f>IF(OR(Model!C765&gt;0.4,Model!C765&lt;0.05),0.2550503,Model!C765)</f>
        <v>0.25505030000000001</v>
      </c>
      <c r="L759" s="13">
        <f>IF(OR(Model!D765&gt;5,Model!D765&lt;0.05),2.2251955,Model!D765)</f>
        <v>2.2251954999999999</v>
      </c>
      <c r="M759" s="13">
        <f>IF(OR(Model!E765&gt;3800,Model!E765&lt;0.02),1979.0503,Model!E765)</f>
        <v>1979.0503000000001</v>
      </c>
      <c r="N759" s="13">
        <f>IF(OR(Model!F765&gt;100,Model!F765&lt;0.02),44.390782,Model!F765)</f>
        <v>44.390782000000002</v>
      </c>
      <c r="O759" s="13">
        <f>IF(OR(Model!G765&gt;6,Model!G765&lt;0.02),1.74888827,Model!G765)</f>
        <v>1.7488882699999999</v>
      </c>
      <c r="P759" s="13">
        <f>IF(OR(Model!H765&gt;0.6,Model!H765&lt;0.02),0.3561162,Model!H765)</f>
        <v>0.35611619999999999</v>
      </c>
      <c r="Q759" s="13">
        <f>IF(OR(Model!I765&gt;80,Model!I765&lt;0.02),39.55,Model!I765)</f>
        <v>39.549999999999997</v>
      </c>
      <c r="R759" s="13">
        <f>IF(OR(Model!J765&gt;80,Model!J765&lt;0.02),39.55,Model!J765)</f>
        <v>39.549999999999997</v>
      </c>
      <c r="S759" s="13">
        <f>IF(OR(Model!K765&gt;120,Model!K765&lt;0.02),63.9,Model!K765)</f>
        <v>63.9</v>
      </c>
      <c r="T759" s="13">
        <f>IF(OR(Model!L765&gt;11,Model!L765&lt;0.02),6.4719718,Model!L765)</f>
        <v>6.4719718000000004</v>
      </c>
      <c r="U759" s="13">
        <f t="shared" si="11"/>
        <v>0.94885144831249479</v>
      </c>
      <c r="V759" t="b">
        <f>IF(Model!B765&gt;0,'Calulations '!J759-U759)</f>
        <v>0</v>
      </c>
    </row>
    <row r="760" spans="10:22" x14ac:dyDescent="0.3">
      <c r="J760" s="13">
        <f>IF(OR(Model!B766&gt;7,Model!B766&lt;0.5),3.433,Model!B766)</f>
        <v>3.4329999999999998</v>
      </c>
      <c r="K760" s="13">
        <f>IF(OR(Model!C766&gt;0.4,Model!C766&lt;0.05),0.2550503,Model!C766)</f>
        <v>0.25505030000000001</v>
      </c>
      <c r="L760" s="13">
        <f>IF(OR(Model!D766&gt;5,Model!D766&lt;0.05),2.2251955,Model!D766)</f>
        <v>2.2251954999999999</v>
      </c>
      <c r="M760" s="13">
        <f>IF(OR(Model!E766&gt;3800,Model!E766&lt;0.02),1979.0503,Model!E766)</f>
        <v>1979.0503000000001</v>
      </c>
      <c r="N760" s="13">
        <f>IF(OR(Model!F766&gt;100,Model!F766&lt;0.02),44.390782,Model!F766)</f>
        <v>44.390782000000002</v>
      </c>
      <c r="O760" s="13">
        <f>IF(OR(Model!G766&gt;6,Model!G766&lt;0.02),1.74888827,Model!G766)</f>
        <v>1.7488882699999999</v>
      </c>
      <c r="P760" s="13">
        <f>IF(OR(Model!H766&gt;0.6,Model!H766&lt;0.02),0.3561162,Model!H766)</f>
        <v>0.35611619999999999</v>
      </c>
      <c r="Q760" s="13">
        <f>IF(OR(Model!I766&gt;80,Model!I766&lt;0.02),39.55,Model!I766)</f>
        <v>39.549999999999997</v>
      </c>
      <c r="R760" s="13">
        <f>IF(OR(Model!J766&gt;80,Model!J766&lt;0.02),39.55,Model!J766)</f>
        <v>39.549999999999997</v>
      </c>
      <c r="S760" s="13">
        <f>IF(OR(Model!K766&gt;120,Model!K766&lt;0.02),63.9,Model!K766)</f>
        <v>63.9</v>
      </c>
      <c r="T760" s="13">
        <f>IF(OR(Model!L766&gt;11,Model!L766&lt;0.02),6.4719718,Model!L766)</f>
        <v>6.4719718000000004</v>
      </c>
      <c r="U760" s="13">
        <f t="shared" si="11"/>
        <v>0.94885144831249479</v>
      </c>
      <c r="V760" t="b">
        <f>IF(Model!B766&gt;0,'Calulations '!J760-U760)</f>
        <v>0</v>
      </c>
    </row>
    <row r="761" spans="10:22" x14ac:dyDescent="0.3">
      <c r="J761" s="13">
        <f>IF(OR(Model!B767&gt;7,Model!B767&lt;0.5),3.433,Model!B767)</f>
        <v>3.4329999999999998</v>
      </c>
      <c r="K761" s="13">
        <f>IF(OR(Model!C767&gt;0.4,Model!C767&lt;0.05),0.2550503,Model!C767)</f>
        <v>0.25505030000000001</v>
      </c>
      <c r="L761" s="13">
        <f>IF(OR(Model!D767&gt;5,Model!D767&lt;0.05),2.2251955,Model!D767)</f>
        <v>2.2251954999999999</v>
      </c>
      <c r="M761" s="13">
        <f>IF(OR(Model!E767&gt;3800,Model!E767&lt;0.02),1979.0503,Model!E767)</f>
        <v>1979.0503000000001</v>
      </c>
      <c r="N761" s="13">
        <f>IF(OR(Model!F767&gt;100,Model!F767&lt;0.02),44.390782,Model!F767)</f>
        <v>44.390782000000002</v>
      </c>
      <c r="O761" s="13">
        <f>IF(OR(Model!G767&gt;6,Model!G767&lt;0.02),1.74888827,Model!G767)</f>
        <v>1.7488882699999999</v>
      </c>
      <c r="P761" s="13">
        <f>IF(OR(Model!H767&gt;0.6,Model!H767&lt;0.02),0.3561162,Model!H767)</f>
        <v>0.35611619999999999</v>
      </c>
      <c r="Q761" s="13">
        <f>IF(OR(Model!I767&gt;80,Model!I767&lt;0.02),39.55,Model!I767)</f>
        <v>39.549999999999997</v>
      </c>
      <c r="R761" s="13">
        <f>IF(OR(Model!J767&gt;80,Model!J767&lt;0.02),39.55,Model!J767)</f>
        <v>39.549999999999997</v>
      </c>
      <c r="S761" s="13">
        <f>IF(OR(Model!K767&gt;120,Model!K767&lt;0.02),63.9,Model!K767)</f>
        <v>63.9</v>
      </c>
      <c r="T761" s="13">
        <f>IF(OR(Model!L767&gt;11,Model!L767&lt;0.02),6.4719718,Model!L767)</f>
        <v>6.4719718000000004</v>
      </c>
      <c r="U761" s="13">
        <f t="shared" si="11"/>
        <v>0.94885144831249479</v>
      </c>
      <c r="V761" t="b">
        <f>IF(Model!B767&gt;0,'Calulations '!J761-U761)</f>
        <v>0</v>
      </c>
    </row>
    <row r="762" spans="10:22" x14ac:dyDescent="0.3">
      <c r="J762" s="13">
        <f>IF(OR(Model!B768&gt;7,Model!B768&lt;0.5),3.433,Model!B768)</f>
        <v>3.4329999999999998</v>
      </c>
      <c r="K762" s="13">
        <f>IF(OR(Model!C768&gt;0.4,Model!C768&lt;0.05),0.2550503,Model!C768)</f>
        <v>0.25505030000000001</v>
      </c>
      <c r="L762" s="13">
        <f>IF(OR(Model!D768&gt;5,Model!D768&lt;0.05),2.2251955,Model!D768)</f>
        <v>2.2251954999999999</v>
      </c>
      <c r="M762" s="13">
        <f>IF(OR(Model!E768&gt;3800,Model!E768&lt;0.02),1979.0503,Model!E768)</f>
        <v>1979.0503000000001</v>
      </c>
      <c r="N762" s="13">
        <f>IF(OR(Model!F768&gt;100,Model!F768&lt;0.02),44.390782,Model!F768)</f>
        <v>44.390782000000002</v>
      </c>
      <c r="O762" s="13">
        <f>IF(OR(Model!G768&gt;6,Model!G768&lt;0.02),1.74888827,Model!G768)</f>
        <v>1.7488882699999999</v>
      </c>
      <c r="P762" s="13">
        <f>IF(OR(Model!H768&gt;0.6,Model!H768&lt;0.02),0.3561162,Model!H768)</f>
        <v>0.35611619999999999</v>
      </c>
      <c r="Q762" s="13">
        <f>IF(OR(Model!I768&gt;80,Model!I768&lt;0.02),39.55,Model!I768)</f>
        <v>39.549999999999997</v>
      </c>
      <c r="R762" s="13">
        <f>IF(OR(Model!J768&gt;80,Model!J768&lt;0.02),39.55,Model!J768)</f>
        <v>39.549999999999997</v>
      </c>
      <c r="S762" s="13">
        <f>IF(OR(Model!K768&gt;120,Model!K768&lt;0.02),63.9,Model!K768)</f>
        <v>63.9</v>
      </c>
      <c r="T762" s="13">
        <f>IF(OR(Model!L768&gt;11,Model!L768&lt;0.02),6.4719718,Model!L768)</f>
        <v>6.4719718000000004</v>
      </c>
      <c r="U762" s="13">
        <f t="shared" si="11"/>
        <v>0.94885144831249479</v>
      </c>
      <c r="V762" t="b">
        <f>IF(Model!B768&gt;0,'Calulations '!J762-U762)</f>
        <v>0</v>
      </c>
    </row>
    <row r="763" spans="10:22" x14ac:dyDescent="0.3">
      <c r="J763" s="13">
        <f>IF(OR(Model!B769&gt;7,Model!B769&lt;0.5),3.433,Model!B769)</f>
        <v>3.4329999999999998</v>
      </c>
      <c r="K763" s="13">
        <f>IF(OR(Model!C769&gt;0.4,Model!C769&lt;0.05),0.2550503,Model!C769)</f>
        <v>0.25505030000000001</v>
      </c>
      <c r="L763" s="13">
        <f>IF(OR(Model!D769&gt;5,Model!D769&lt;0.05),2.2251955,Model!D769)</f>
        <v>2.2251954999999999</v>
      </c>
      <c r="M763" s="13">
        <f>IF(OR(Model!E769&gt;3800,Model!E769&lt;0.02),1979.0503,Model!E769)</f>
        <v>1979.0503000000001</v>
      </c>
      <c r="N763" s="13">
        <f>IF(OR(Model!F769&gt;100,Model!F769&lt;0.02),44.390782,Model!F769)</f>
        <v>44.390782000000002</v>
      </c>
      <c r="O763" s="13">
        <f>IF(OR(Model!G769&gt;6,Model!G769&lt;0.02),1.74888827,Model!G769)</f>
        <v>1.7488882699999999</v>
      </c>
      <c r="P763" s="13">
        <f>IF(OR(Model!H769&gt;0.6,Model!H769&lt;0.02),0.3561162,Model!H769)</f>
        <v>0.35611619999999999</v>
      </c>
      <c r="Q763" s="13">
        <f>IF(OR(Model!I769&gt;80,Model!I769&lt;0.02),39.55,Model!I769)</f>
        <v>39.549999999999997</v>
      </c>
      <c r="R763" s="13">
        <f>IF(OR(Model!J769&gt;80,Model!J769&lt;0.02),39.55,Model!J769)</f>
        <v>39.549999999999997</v>
      </c>
      <c r="S763" s="13">
        <f>IF(OR(Model!K769&gt;120,Model!K769&lt;0.02),63.9,Model!K769)</f>
        <v>63.9</v>
      </c>
      <c r="T763" s="13">
        <f>IF(OR(Model!L769&gt;11,Model!L769&lt;0.02),6.4719718,Model!L769)</f>
        <v>6.4719718000000004</v>
      </c>
      <c r="U763" s="13">
        <f t="shared" si="11"/>
        <v>0.94885144831249479</v>
      </c>
      <c r="V763" t="b">
        <f>IF(Model!B769&gt;0,'Calulations '!J763-U763)</f>
        <v>0</v>
      </c>
    </row>
    <row r="764" spans="10:22" x14ac:dyDescent="0.3">
      <c r="J764" s="13">
        <f>IF(OR(Model!B770&gt;7,Model!B770&lt;0.5),3.433,Model!B770)</f>
        <v>3.4329999999999998</v>
      </c>
      <c r="K764" s="13">
        <f>IF(OR(Model!C770&gt;0.4,Model!C770&lt;0.05),0.2550503,Model!C770)</f>
        <v>0.25505030000000001</v>
      </c>
      <c r="L764" s="13">
        <f>IF(OR(Model!D770&gt;5,Model!D770&lt;0.05),2.2251955,Model!D770)</f>
        <v>2.2251954999999999</v>
      </c>
      <c r="M764" s="13">
        <f>IF(OR(Model!E770&gt;3800,Model!E770&lt;0.02),1979.0503,Model!E770)</f>
        <v>1979.0503000000001</v>
      </c>
      <c r="N764" s="13">
        <f>IF(OR(Model!F770&gt;100,Model!F770&lt;0.02),44.390782,Model!F770)</f>
        <v>44.390782000000002</v>
      </c>
      <c r="O764" s="13">
        <f>IF(OR(Model!G770&gt;6,Model!G770&lt;0.02),1.74888827,Model!G770)</f>
        <v>1.7488882699999999</v>
      </c>
      <c r="P764" s="13">
        <f>IF(OR(Model!H770&gt;0.6,Model!H770&lt;0.02),0.3561162,Model!H770)</f>
        <v>0.35611619999999999</v>
      </c>
      <c r="Q764" s="13">
        <f>IF(OR(Model!I770&gt;80,Model!I770&lt;0.02),39.55,Model!I770)</f>
        <v>39.549999999999997</v>
      </c>
      <c r="R764" s="13">
        <f>IF(OR(Model!J770&gt;80,Model!J770&lt;0.02),39.55,Model!J770)</f>
        <v>39.549999999999997</v>
      </c>
      <c r="S764" s="13">
        <f>IF(OR(Model!K770&gt;120,Model!K770&lt;0.02),63.9,Model!K770)</f>
        <v>63.9</v>
      </c>
      <c r="T764" s="13">
        <f>IF(OR(Model!L770&gt;11,Model!L770&lt;0.02),6.4719718,Model!L770)</f>
        <v>6.4719718000000004</v>
      </c>
      <c r="U764" s="13">
        <f t="shared" si="11"/>
        <v>0.94885144831249479</v>
      </c>
      <c r="V764" t="b">
        <f>IF(Model!B770&gt;0,'Calulations '!J764-U764)</f>
        <v>0</v>
      </c>
    </row>
    <row r="765" spans="10:22" x14ac:dyDescent="0.3">
      <c r="J765" s="13">
        <f>IF(OR(Model!B771&gt;7,Model!B771&lt;0.5),3.433,Model!B771)</f>
        <v>3.4329999999999998</v>
      </c>
      <c r="K765" s="13">
        <f>IF(OR(Model!C771&gt;0.4,Model!C771&lt;0.05),0.2550503,Model!C771)</f>
        <v>0.25505030000000001</v>
      </c>
      <c r="L765" s="13">
        <f>IF(OR(Model!D771&gt;5,Model!D771&lt;0.05),2.2251955,Model!D771)</f>
        <v>2.2251954999999999</v>
      </c>
      <c r="M765" s="13">
        <f>IF(OR(Model!E771&gt;3800,Model!E771&lt;0.02),1979.0503,Model!E771)</f>
        <v>1979.0503000000001</v>
      </c>
      <c r="N765" s="13">
        <f>IF(OR(Model!F771&gt;100,Model!F771&lt;0.02),44.390782,Model!F771)</f>
        <v>44.390782000000002</v>
      </c>
      <c r="O765" s="13">
        <f>IF(OR(Model!G771&gt;6,Model!G771&lt;0.02),1.74888827,Model!G771)</f>
        <v>1.7488882699999999</v>
      </c>
      <c r="P765" s="13">
        <f>IF(OR(Model!H771&gt;0.6,Model!H771&lt;0.02),0.3561162,Model!H771)</f>
        <v>0.35611619999999999</v>
      </c>
      <c r="Q765" s="13">
        <f>IF(OR(Model!I771&gt;80,Model!I771&lt;0.02),39.55,Model!I771)</f>
        <v>39.549999999999997</v>
      </c>
      <c r="R765" s="13">
        <f>IF(OR(Model!J771&gt;80,Model!J771&lt;0.02),39.55,Model!J771)</f>
        <v>39.549999999999997</v>
      </c>
      <c r="S765" s="13">
        <f>IF(OR(Model!K771&gt;120,Model!K771&lt;0.02),63.9,Model!K771)</f>
        <v>63.9</v>
      </c>
      <c r="T765" s="13">
        <f>IF(OR(Model!L771&gt;11,Model!L771&lt;0.02),6.4719718,Model!L771)</f>
        <v>6.4719718000000004</v>
      </c>
      <c r="U765" s="13">
        <f t="shared" si="11"/>
        <v>0.94885144831249479</v>
      </c>
      <c r="V765" t="b">
        <f>IF(Model!B771&gt;0,'Calulations '!J765-U765)</f>
        <v>0</v>
      </c>
    </row>
    <row r="766" spans="10:22" x14ac:dyDescent="0.3">
      <c r="J766" s="13">
        <f>IF(OR(Model!B772&gt;7,Model!B772&lt;0.5),3.433,Model!B772)</f>
        <v>3.4329999999999998</v>
      </c>
      <c r="K766" s="13">
        <f>IF(OR(Model!C772&gt;0.4,Model!C772&lt;0.05),0.2550503,Model!C772)</f>
        <v>0.25505030000000001</v>
      </c>
      <c r="L766" s="13">
        <f>IF(OR(Model!D772&gt;5,Model!D772&lt;0.05),2.2251955,Model!D772)</f>
        <v>2.2251954999999999</v>
      </c>
      <c r="M766" s="13">
        <f>IF(OR(Model!E772&gt;3800,Model!E772&lt;0.02),1979.0503,Model!E772)</f>
        <v>1979.0503000000001</v>
      </c>
      <c r="N766" s="13">
        <f>IF(OR(Model!F772&gt;100,Model!F772&lt;0.02),44.390782,Model!F772)</f>
        <v>44.390782000000002</v>
      </c>
      <c r="O766" s="13">
        <f>IF(OR(Model!G772&gt;6,Model!G772&lt;0.02),1.74888827,Model!G772)</f>
        <v>1.7488882699999999</v>
      </c>
      <c r="P766" s="13">
        <f>IF(OR(Model!H772&gt;0.6,Model!H772&lt;0.02),0.3561162,Model!H772)</f>
        <v>0.35611619999999999</v>
      </c>
      <c r="Q766" s="13">
        <f>IF(OR(Model!I772&gt;80,Model!I772&lt;0.02),39.55,Model!I772)</f>
        <v>39.549999999999997</v>
      </c>
      <c r="R766" s="13">
        <f>IF(OR(Model!J772&gt;80,Model!J772&lt;0.02),39.55,Model!J772)</f>
        <v>39.549999999999997</v>
      </c>
      <c r="S766" s="13">
        <f>IF(OR(Model!K772&gt;120,Model!K772&lt;0.02),63.9,Model!K772)</f>
        <v>63.9</v>
      </c>
      <c r="T766" s="13">
        <f>IF(OR(Model!L772&gt;11,Model!L772&lt;0.02),6.4719718,Model!L772)</f>
        <v>6.4719718000000004</v>
      </c>
      <c r="U766" s="13">
        <f t="shared" si="11"/>
        <v>0.94885144831249479</v>
      </c>
      <c r="V766" t="b">
        <f>IF(Model!B772&gt;0,'Calulations '!J766-U766)</f>
        <v>0</v>
      </c>
    </row>
    <row r="767" spans="10:22" x14ac:dyDescent="0.3">
      <c r="J767" s="13">
        <f>IF(OR(Model!B773&gt;7,Model!B773&lt;0.5),3.433,Model!B773)</f>
        <v>3.4329999999999998</v>
      </c>
      <c r="K767" s="13">
        <f>IF(OR(Model!C773&gt;0.4,Model!C773&lt;0.05),0.2550503,Model!C773)</f>
        <v>0.25505030000000001</v>
      </c>
      <c r="L767" s="13">
        <f>IF(OR(Model!D773&gt;5,Model!D773&lt;0.05),2.2251955,Model!D773)</f>
        <v>2.2251954999999999</v>
      </c>
      <c r="M767" s="13">
        <f>IF(OR(Model!E773&gt;3800,Model!E773&lt;0.02),1979.0503,Model!E773)</f>
        <v>1979.0503000000001</v>
      </c>
      <c r="N767" s="13">
        <f>IF(OR(Model!F773&gt;100,Model!F773&lt;0.02),44.390782,Model!F773)</f>
        <v>44.390782000000002</v>
      </c>
      <c r="O767" s="13">
        <f>IF(OR(Model!G773&gt;6,Model!G773&lt;0.02),1.74888827,Model!G773)</f>
        <v>1.7488882699999999</v>
      </c>
      <c r="P767" s="13">
        <f>IF(OR(Model!H773&gt;0.6,Model!H773&lt;0.02),0.3561162,Model!H773)</f>
        <v>0.35611619999999999</v>
      </c>
      <c r="Q767" s="13">
        <f>IF(OR(Model!I773&gt;80,Model!I773&lt;0.02),39.55,Model!I773)</f>
        <v>39.549999999999997</v>
      </c>
      <c r="R767" s="13">
        <f>IF(OR(Model!J773&gt;80,Model!J773&lt;0.02),39.55,Model!J773)</f>
        <v>39.549999999999997</v>
      </c>
      <c r="S767" s="13">
        <f>IF(OR(Model!K773&gt;120,Model!K773&lt;0.02),63.9,Model!K773)</f>
        <v>63.9</v>
      </c>
      <c r="T767" s="13">
        <f>IF(OR(Model!L773&gt;11,Model!L773&lt;0.02),6.4719718,Model!L773)</f>
        <v>6.4719718000000004</v>
      </c>
      <c r="U767" s="13">
        <f t="shared" si="11"/>
        <v>0.94885144831249479</v>
      </c>
      <c r="V767" t="b">
        <f>IF(Model!B773&gt;0,'Calulations '!J767-U767)</f>
        <v>0</v>
      </c>
    </row>
    <row r="768" spans="10:22" x14ac:dyDescent="0.3">
      <c r="J768" s="13">
        <f>IF(OR(Model!B774&gt;7,Model!B774&lt;0.5),3.433,Model!B774)</f>
        <v>3.4329999999999998</v>
      </c>
      <c r="K768" s="13">
        <f>IF(OR(Model!C774&gt;0.4,Model!C774&lt;0.05),0.2550503,Model!C774)</f>
        <v>0.25505030000000001</v>
      </c>
      <c r="L768" s="13">
        <f>IF(OR(Model!D774&gt;5,Model!D774&lt;0.05),2.2251955,Model!D774)</f>
        <v>2.2251954999999999</v>
      </c>
      <c r="M768" s="13">
        <f>IF(OR(Model!E774&gt;3800,Model!E774&lt;0.02),1979.0503,Model!E774)</f>
        <v>1979.0503000000001</v>
      </c>
      <c r="N768" s="13">
        <f>IF(OR(Model!F774&gt;100,Model!F774&lt;0.02),44.390782,Model!F774)</f>
        <v>44.390782000000002</v>
      </c>
      <c r="O768" s="13">
        <f>IF(OR(Model!G774&gt;6,Model!G774&lt;0.02),1.74888827,Model!G774)</f>
        <v>1.7488882699999999</v>
      </c>
      <c r="P768" s="13">
        <f>IF(OR(Model!H774&gt;0.6,Model!H774&lt;0.02),0.3561162,Model!H774)</f>
        <v>0.35611619999999999</v>
      </c>
      <c r="Q768" s="13">
        <f>IF(OR(Model!I774&gt;80,Model!I774&lt;0.02),39.55,Model!I774)</f>
        <v>39.549999999999997</v>
      </c>
      <c r="R768" s="13">
        <f>IF(OR(Model!J774&gt;80,Model!J774&lt;0.02),39.55,Model!J774)</f>
        <v>39.549999999999997</v>
      </c>
      <c r="S768" s="13">
        <f>IF(OR(Model!K774&gt;120,Model!K774&lt;0.02),63.9,Model!K774)</f>
        <v>63.9</v>
      </c>
      <c r="T768" s="13">
        <f>IF(OR(Model!L774&gt;11,Model!L774&lt;0.02),6.4719718,Model!L774)</f>
        <v>6.4719718000000004</v>
      </c>
      <c r="U768" s="13">
        <f t="shared" si="11"/>
        <v>0.94885144831249479</v>
      </c>
      <c r="V768" t="b">
        <f>IF(Model!B774&gt;0,'Calulations '!J768-U768)</f>
        <v>0</v>
      </c>
    </row>
    <row r="769" spans="10:22" x14ac:dyDescent="0.3">
      <c r="J769" s="13">
        <f>IF(OR(Model!B775&gt;7,Model!B775&lt;0.5),3.433,Model!B775)</f>
        <v>3.4329999999999998</v>
      </c>
      <c r="K769" s="13">
        <f>IF(OR(Model!C775&gt;0.4,Model!C775&lt;0.05),0.2550503,Model!C775)</f>
        <v>0.25505030000000001</v>
      </c>
      <c r="L769" s="13">
        <f>IF(OR(Model!D775&gt;5,Model!D775&lt;0.05),2.2251955,Model!D775)</f>
        <v>2.2251954999999999</v>
      </c>
      <c r="M769" s="13">
        <f>IF(OR(Model!E775&gt;3800,Model!E775&lt;0.02),1979.0503,Model!E775)</f>
        <v>1979.0503000000001</v>
      </c>
      <c r="N769" s="13">
        <f>IF(OR(Model!F775&gt;100,Model!F775&lt;0.02),44.390782,Model!F775)</f>
        <v>44.390782000000002</v>
      </c>
      <c r="O769" s="13">
        <f>IF(OR(Model!G775&gt;6,Model!G775&lt;0.02),1.74888827,Model!G775)</f>
        <v>1.7488882699999999</v>
      </c>
      <c r="P769" s="13">
        <f>IF(OR(Model!H775&gt;0.6,Model!H775&lt;0.02),0.3561162,Model!H775)</f>
        <v>0.35611619999999999</v>
      </c>
      <c r="Q769" s="13">
        <f>IF(OR(Model!I775&gt;80,Model!I775&lt;0.02),39.55,Model!I775)</f>
        <v>39.549999999999997</v>
      </c>
      <c r="R769" s="13">
        <f>IF(OR(Model!J775&gt;80,Model!J775&lt;0.02),39.55,Model!J775)</f>
        <v>39.549999999999997</v>
      </c>
      <c r="S769" s="13">
        <f>IF(OR(Model!K775&gt;120,Model!K775&lt;0.02),63.9,Model!K775)</f>
        <v>63.9</v>
      </c>
      <c r="T769" s="13">
        <f>IF(OR(Model!L775&gt;11,Model!L775&lt;0.02),6.4719718,Model!L775)</f>
        <v>6.4719718000000004</v>
      </c>
      <c r="U769" s="13">
        <f t="shared" si="11"/>
        <v>0.94885144831249479</v>
      </c>
      <c r="V769" t="b">
        <f>IF(Model!B775&gt;0,'Calulations '!J769-U769)</f>
        <v>0</v>
      </c>
    </row>
    <row r="770" spans="10:22" x14ac:dyDescent="0.3">
      <c r="J770" s="13">
        <f>IF(OR(Model!B776&gt;7,Model!B776&lt;0.5),3.433,Model!B776)</f>
        <v>3.4329999999999998</v>
      </c>
      <c r="K770" s="13">
        <f>IF(OR(Model!C776&gt;0.4,Model!C776&lt;0.05),0.2550503,Model!C776)</f>
        <v>0.25505030000000001</v>
      </c>
      <c r="L770" s="13">
        <f>IF(OR(Model!D776&gt;5,Model!D776&lt;0.05),2.2251955,Model!D776)</f>
        <v>2.2251954999999999</v>
      </c>
      <c r="M770" s="13">
        <f>IF(OR(Model!E776&gt;3800,Model!E776&lt;0.02),1979.0503,Model!E776)</f>
        <v>1979.0503000000001</v>
      </c>
      <c r="N770" s="13">
        <f>IF(OR(Model!F776&gt;100,Model!F776&lt;0.02),44.390782,Model!F776)</f>
        <v>44.390782000000002</v>
      </c>
      <c r="O770" s="13">
        <f>IF(OR(Model!G776&gt;6,Model!G776&lt;0.02),1.74888827,Model!G776)</f>
        <v>1.7488882699999999</v>
      </c>
      <c r="P770" s="13">
        <f>IF(OR(Model!H776&gt;0.6,Model!H776&lt;0.02),0.3561162,Model!H776)</f>
        <v>0.35611619999999999</v>
      </c>
      <c r="Q770" s="13">
        <f>IF(OR(Model!I776&gt;80,Model!I776&lt;0.02),39.55,Model!I776)</f>
        <v>39.549999999999997</v>
      </c>
      <c r="R770" s="13">
        <f>IF(OR(Model!J776&gt;80,Model!J776&lt;0.02),39.55,Model!J776)</f>
        <v>39.549999999999997</v>
      </c>
      <c r="S770" s="13">
        <f>IF(OR(Model!K776&gt;120,Model!K776&lt;0.02),63.9,Model!K776)</f>
        <v>63.9</v>
      </c>
      <c r="T770" s="13">
        <f>IF(OR(Model!L776&gt;11,Model!L776&lt;0.02),6.4719718,Model!L776)</f>
        <v>6.4719718000000004</v>
      </c>
      <c r="U770" s="13">
        <f t="shared" si="11"/>
        <v>0.94885144831249479</v>
      </c>
      <c r="V770" t="b">
        <f>IF(Model!B776&gt;0,'Calulations '!J770-U770)</f>
        <v>0</v>
      </c>
    </row>
    <row r="771" spans="10:22" x14ac:dyDescent="0.3">
      <c r="J771" s="13">
        <f>IF(OR(Model!B777&gt;7,Model!B777&lt;0.5),3.433,Model!B777)</f>
        <v>3.4329999999999998</v>
      </c>
      <c r="K771" s="13">
        <f>IF(OR(Model!C777&gt;0.4,Model!C777&lt;0.05),0.2550503,Model!C777)</f>
        <v>0.25505030000000001</v>
      </c>
      <c r="L771" s="13">
        <f>IF(OR(Model!D777&gt;5,Model!D777&lt;0.05),2.2251955,Model!D777)</f>
        <v>2.2251954999999999</v>
      </c>
      <c r="M771" s="13">
        <f>IF(OR(Model!E777&gt;3800,Model!E777&lt;0.02),1979.0503,Model!E777)</f>
        <v>1979.0503000000001</v>
      </c>
      <c r="N771" s="13">
        <f>IF(OR(Model!F777&gt;100,Model!F777&lt;0.02),44.390782,Model!F777)</f>
        <v>44.390782000000002</v>
      </c>
      <c r="O771" s="13">
        <f>IF(OR(Model!G777&gt;6,Model!G777&lt;0.02),1.74888827,Model!G777)</f>
        <v>1.7488882699999999</v>
      </c>
      <c r="P771" s="13">
        <f>IF(OR(Model!H777&gt;0.6,Model!H777&lt;0.02),0.3561162,Model!H777)</f>
        <v>0.35611619999999999</v>
      </c>
      <c r="Q771" s="13">
        <f>IF(OR(Model!I777&gt;80,Model!I777&lt;0.02),39.55,Model!I777)</f>
        <v>39.549999999999997</v>
      </c>
      <c r="R771" s="13">
        <f>IF(OR(Model!J777&gt;80,Model!J777&lt;0.02),39.55,Model!J777)</f>
        <v>39.549999999999997</v>
      </c>
      <c r="S771" s="13">
        <f>IF(OR(Model!K777&gt;120,Model!K777&lt;0.02),63.9,Model!K777)</f>
        <v>63.9</v>
      </c>
      <c r="T771" s="13">
        <f>IF(OR(Model!L777&gt;11,Model!L777&lt;0.02),6.4719718,Model!L777)</f>
        <v>6.4719718000000004</v>
      </c>
      <c r="U771" s="13">
        <f t="shared" si="11"/>
        <v>0.94885144831249479</v>
      </c>
      <c r="V771" t="b">
        <f>IF(Model!B777&gt;0,'Calulations '!J771-U771)</f>
        <v>0</v>
      </c>
    </row>
    <row r="772" spans="10:22" x14ac:dyDescent="0.3">
      <c r="J772" s="13">
        <f>IF(OR(Model!B778&gt;7,Model!B778&lt;0.5),3.433,Model!B778)</f>
        <v>3.4329999999999998</v>
      </c>
      <c r="K772" s="13">
        <f>IF(OR(Model!C778&gt;0.4,Model!C778&lt;0.05),0.2550503,Model!C778)</f>
        <v>0.25505030000000001</v>
      </c>
      <c r="L772" s="13">
        <f>IF(OR(Model!D778&gt;5,Model!D778&lt;0.05),2.2251955,Model!D778)</f>
        <v>2.2251954999999999</v>
      </c>
      <c r="M772" s="13">
        <f>IF(OR(Model!E778&gt;3800,Model!E778&lt;0.02),1979.0503,Model!E778)</f>
        <v>1979.0503000000001</v>
      </c>
      <c r="N772" s="13">
        <f>IF(OR(Model!F778&gt;100,Model!F778&lt;0.02),44.390782,Model!F778)</f>
        <v>44.390782000000002</v>
      </c>
      <c r="O772" s="13">
        <f>IF(OR(Model!G778&gt;6,Model!G778&lt;0.02),1.74888827,Model!G778)</f>
        <v>1.7488882699999999</v>
      </c>
      <c r="P772" s="13">
        <f>IF(OR(Model!H778&gt;0.6,Model!H778&lt;0.02),0.3561162,Model!H778)</f>
        <v>0.35611619999999999</v>
      </c>
      <c r="Q772" s="13">
        <f>IF(OR(Model!I778&gt;80,Model!I778&lt;0.02),39.55,Model!I778)</f>
        <v>39.549999999999997</v>
      </c>
      <c r="R772" s="13">
        <f>IF(OR(Model!J778&gt;80,Model!J778&lt;0.02),39.55,Model!J778)</f>
        <v>39.549999999999997</v>
      </c>
      <c r="S772" s="13">
        <f>IF(OR(Model!K778&gt;120,Model!K778&lt;0.02),63.9,Model!K778)</f>
        <v>63.9</v>
      </c>
      <c r="T772" s="13">
        <f>IF(OR(Model!L778&gt;11,Model!L778&lt;0.02),6.4719718,Model!L778)</f>
        <v>6.4719718000000004</v>
      </c>
      <c r="U772" s="13">
        <f t="shared" si="11"/>
        <v>0.94885144831249479</v>
      </c>
      <c r="V772" t="b">
        <f>IF(Model!B778&gt;0,'Calulations '!J772-U772)</f>
        <v>0</v>
      </c>
    </row>
    <row r="773" spans="10:22" x14ac:dyDescent="0.3">
      <c r="J773" s="13">
        <f>IF(OR(Model!B779&gt;7,Model!B779&lt;0.5),3.433,Model!B779)</f>
        <v>3.4329999999999998</v>
      </c>
      <c r="K773" s="13">
        <f>IF(OR(Model!C779&gt;0.4,Model!C779&lt;0.05),0.2550503,Model!C779)</f>
        <v>0.25505030000000001</v>
      </c>
      <c r="L773" s="13">
        <f>IF(OR(Model!D779&gt;5,Model!D779&lt;0.05),2.2251955,Model!D779)</f>
        <v>2.2251954999999999</v>
      </c>
      <c r="M773" s="13">
        <f>IF(OR(Model!E779&gt;3800,Model!E779&lt;0.02),1979.0503,Model!E779)</f>
        <v>1979.0503000000001</v>
      </c>
      <c r="N773" s="13">
        <f>IF(OR(Model!F779&gt;100,Model!F779&lt;0.02),44.390782,Model!F779)</f>
        <v>44.390782000000002</v>
      </c>
      <c r="O773" s="13">
        <f>IF(OR(Model!G779&gt;6,Model!G779&lt;0.02),1.74888827,Model!G779)</f>
        <v>1.7488882699999999</v>
      </c>
      <c r="P773" s="13">
        <f>IF(OR(Model!H779&gt;0.6,Model!H779&lt;0.02),0.3561162,Model!H779)</f>
        <v>0.35611619999999999</v>
      </c>
      <c r="Q773" s="13">
        <f>IF(OR(Model!I779&gt;80,Model!I779&lt;0.02),39.55,Model!I779)</f>
        <v>39.549999999999997</v>
      </c>
      <c r="R773" s="13">
        <f>IF(OR(Model!J779&gt;80,Model!J779&lt;0.02),39.55,Model!J779)</f>
        <v>39.549999999999997</v>
      </c>
      <c r="S773" s="13">
        <f>IF(OR(Model!K779&gt;120,Model!K779&lt;0.02),63.9,Model!K779)</f>
        <v>63.9</v>
      </c>
      <c r="T773" s="13">
        <f>IF(OR(Model!L779&gt;11,Model!L779&lt;0.02),6.4719718,Model!L779)</f>
        <v>6.4719718000000004</v>
      </c>
      <c r="U773" s="13">
        <f t="shared" si="11"/>
        <v>0.94885144831249479</v>
      </c>
      <c r="V773" t="b">
        <f>IF(Model!B779&gt;0,'Calulations '!J773-U773)</f>
        <v>0</v>
      </c>
    </row>
    <row r="774" spans="10:22" x14ac:dyDescent="0.3">
      <c r="J774" s="13">
        <f>IF(OR(Model!B780&gt;7,Model!B780&lt;0.5),3.433,Model!B780)</f>
        <v>3.4329999999999998</v>
      </c>
      <c r="K774" s="13">
        <f>IF(OR(Model!C780&gt;0.4,Model!C780&lt;0.05),0.2550503,Model!C780)</f>
        <v>0.25505030000000001</v>
      </c>
      <c r="L774" s="13">
        <f>IF(OR(Model!D780&gt;5,Model!D780&lt;0.05),2.2251955,Model!D780)</f>
        <v>2.2251954999999999</v>
      </c>
      <c r="M774" s="13">
        <f>IF(OR(Model!E780&gt;3800,Model!E780&lt;0.02),1979.0503,Model!E780)</f>
        <v>1979.0503000000001</v>
      </c>
      <c r="N774" s="13">
        <f>IF(OR(Model!F780&gt;100,Model!F780&lt;0.02),44.390782,Model!F780)</f>
        <v>44.390782000000002</v>
      </c>
      <c r="O774" s="13">
        <f>IF(OR(Model!G780&gt;6,Model!G780&lt;0.02),1.74888827,Model!G780)</f>
        <v>1.7488882699999999</v>
      </c>
      <c r="P774" s="13">
        <f>IF(OR(Model!H780&gt;0.6,Model!H780&lt;0.02),0.3561162,Model!H780)</f>
        <v>0.35611619999999999</v>
      </c>
      <c r="Q774" s="13">
        <f>IF(OR(Model!I780&gt;80,Model!I780&lt;0.02),39.55,Model!I780)</f>
        <v>39.549999999999997</v>
      </c>
      <c r="R774" s="13">
        <f>IF(OR(Model!J780&gt;80,Model!J780&lt;0.02),39.55,Model!J780)</f>
        <v>39.549999999999997</v>
      </c>
      <c r="S774" s="13">
        <f>IF(OR(Model!K780&gt;120,Model!K780&lt;0.02),63.9,Model!K780)</f>
        <v>63.9</v>
      </c>
      <c r="T774" s="13">
        <f>IF(OR(Model!L780&gt;11,Model!L780&lt;0.02),6.4719718,Model!L780)</f>
        <v>6.4719718000000004</v>
      </c>
      <c r="U774" s="13">
        <f t="shared" si="11"/>
        <v>0.94885144831249479</v>
      </c>
      <c r="V774" t="b">
        <f>IF(Model!B780&gt;0,'Calulations '!J774-U774)</f>
        <v>0</v>
      </c>
    </row>
    <row r="775" spans="10:22" x14ac:dyDescent="0.3">
      <c r="J775" s="13">
        <f>IF(OR(Model!B781&gt;7,Model!B781&lt;0.5),3.433,Model!B781)</f>
        <v>3.4329999999999998</v>
      </c>
      <c r="K775" s="13">
        <f>IF(OR(Model!C781&gt;0.4,Model!C781&lt;0.05),0.2550503,Model!C781)</f>
        <v>0.25505030000000001</v>
      </c>
      <c r="L775" s="13">
        <f>IF(OR(Model!D781&gt;5,Model!D781&lt;0.05),2.2251955,Model!D781)</f>
        <v>2.2251954999999999</v>
      </c>
      <c r="M775" s="13">
        <f>IF(OR(Model!E781&gt;3800,Model!E781&lt;0.02),1979.0503,Model!E781)</f>
        <v>1979.0503000000001</v>
      </c>
      <c r="N775" s="13">
        <f>IF(OR(Model!F781&gt;100,Model!F781&lt;0.02),44.390782,Model!F781)</f>
        <v>44.390782000000002</v>
      </c>
      <c r="O775" s="13">
        <f>IF(OR(Model!G781&gt;6,Model!G781&lt;0.02),1.74888827,Model!G781)</f>
        <v>1.7488882699999999</v>
      </c>
      <c r="P775" s="13">
        <f>IF(OR(Model!H781&gt;0.6,Model!H781&lt;0.02),0.3561162,Model!H781)</f>
        <v>0.35611619999999999</v>
      </c>
      <c r="Q775" s="13">
        <f>IF(OR(Model!I781&gt;80,Model!I781&lt;0.02),39.55,Model!I781)</f>
        <v>39.549999999999997</v>
      </c>
      <c r="R775" s="13">
        <f>IF(OR(Model!J781&gt;80,Model!J781&lt;0.02),39.55,Model!J781)</f>
        <v>39.549999999999997</v>
      </c>
      <c r="S775" s="13">
        <f>IF(OR(Model!K781&gt;120,Model!K781&lt;0.02),63.9,Model!K781)</f>
        <v>63.9</v>
      </c>
      <c r="T775" s="13">
        <f>IF(OR(Model!L781&gt;11,Model!L781&lt;0.02),6.4719718,Model!L781)</f>
        <v>6.4719718000000004</v>
      </c>
      <c r="U775" s="13">
        <f t="shared" si="11"/>
        <v>0.94885144831249479</v>
      </c>
      <c r="V775" t="b">
        <f>IF(Model!B781&gt;0,'Calulations '!J775-U775)</f>
        <v>0</v>
      </c>
    </row>
    <row r="776" spans="10:22" x14ac:dyDescent="0.3">
      <c r="J776" s="13">
        <f>IF(OR(Model!B782&gt;7,Model!B782&lt;0.5),3.433,Model!B782)</f>
        <v>3.4329999999999998</v>
      </c>
      <c r="K776" s="13">
        <f>IF(OR(Model!C782&gt;0.4,Model!C782&lt;0.05),0.2550503,Model!C782)</f>
        <v>0.25505030000000001</v>
      </c>
      <c r="L776" s="13">
        <f>IF(OR(Model!D782&gt;5,Model!D782&lt;0.05),2.2251955,Model!D782)</f>
        <v>2.2251954999999999</v>
      </c>
      <c r="M776" s="13">
        <f>IF(OR(Model!E782&gt;3800,Model!E782&lt;0.02),1979.0503,Model!E782)</f>
        <v>1979.0503000000001</v>
      </c>
      <c r="N776" s="13">
        <f>IF(OR(Model!F782&gt;100,Model!F782&lt;0.02),44.390782,Model!F782)</f>
        <v>44.390782000000002</v>
      </c>
      <c r="O776" s="13">
        <f>IF(OR(Model!G782&gt;6,Model!G782&lt;0.02),1.74888827,Model!G782)</f>
        <v>1.7488882699999999</v>
      </c>
      <c r="P776" s="13">
        <f>IF(OR(Model!H782&gt;0.6,Model!H782&lt;0.02),0.3561162,Model!H782)</f>
        <v>0.35611619999999999</v>
      </c>
      <c r="Q776" s="13">
        <f>IF(OR(Model!I782&gt;80,Model!I782&lt;0.02),39.55,Model!I782)</f>
        <v>39.549999999999997</v>
      </c>
      <c r="R776" s="13">
        <f>IF(OR(Model!J782&gt;80,Model!J782&lt;0.02),39.55,Model!J782)</f>
        <v>39.549999999999997</v>
      </c>
      <c r="S776" s="13">
        <f>IF(OR(Model!K782&gt;120,Model!K782&lt;0.02),63.9,Model!K782)</f>
        <v>63.9</v>
      </c>
      <c r="T776" s="13">
        <f>IF(OR(Model!L782&gt;11,Model!L782&lt;0.02),6.4719718,Model!L782)</f>
        <v>6.4719718000000004</v>
      </c>
      <c r="U776" s="13">
        <f t="shared" si="11"/>
        <v>0.94885144831249479</v>
      </c>
      <c r="V776" t="b">
        <f>IF(Model!B782&gt;0,'Calulations '!J776-U776)</f>
        <v>0</v>
      </c>
    </row>
    <row r="777" spans="10:22" x14ac:dyDescent="0.3">
      <c r="J777" s="13">
        <f>IF(OR(Model!B783&gt;7,Model!B783&lt;0.5),3.433,Model!B783)</f>
        <v>3.4329999999999998</v>
      </c>
      <c r="K777" s="13">
        <f>IF(OR(Model!C783&gt;0.4,Model!C783&lt;0.05),0.2550503,Model!C783)</f>
        <v>0.25505030000000001</v>
      </c>
      <c r="L777" s="13">
        <f>IF(OR(Model!D783&gt;5,Model!D783&lt;0.05),2.2251955,Model!D783)</f>
        <v>2.2251954999999999</v>
      </c>
      <c r="M777" s="13">
        <f>IF(OR(Model!E783&gt;3800,Model!E783&lt;0.02),1979.0503,Model!E783)</f>
        <v>1979.0503000000001</v>
      </c>
      <c r="N777" s="13">
        <f>IF(OR(Model!F783&gt;100,Model!F783&lt;0.02),44.390782,Model!F783)</f>
        <v>44.390782000000002</v>
      </c>
      <c r="O777" s="13">
        <f>IF(OR(Model!G783&gt;6,Model!G783&lt;0.02),1.74888827,Model!G783)</f>
        <v>1.7488882699999999</v>
      </c>
      <c r="P777" s="13">
        <f>IF(OR(Model!H783&gt;0.6,Model!H783&lt;0.02),0.3561162,Model!H783)</f>
        <v>0.35611619999999999</v>
      </c>
      <c r="Q777" s="13">
        <f>IF(OR(Model!I783&gt;80,Model!I783&lt;0.02),39.55,Model!I783)</f>
        <v>39.549999999999997</v>
      </c>
      <c r="R777" s="13">
        <f>IF(OR(Model!J783&gt;80,Model!J783&lt;0.02),39.55,Model!J783)</f>
        <v>39.549999999999997</v>
      </c>
      <c r="S777" s="13">
        <f>IF(OR(Model!K783&gt;120,Model!K783&lt;0.02),63.9,Model!K783)</f>
        <v>63.9</v>
      </c>
      <c r="T777" s="13">
        <f>IF(OR(Model!L783&gt;11,Model!L783&lt;0.02),6.4719718,Model!L783)</f>
        <v>6.4719718000000004</v>
      </c>
      <c r="U777" s="13">
        <f t="shared" si="11"/>
        <v>0.94885144831249479</v>
      </c>
      <c r="V777" t="b">
        <f>IF(Model!B783&gt;0,'Calulations '!J777-U777)</f>
        <v>0</v>
      </c>
    </row>
    <row r="778" spans="10:22" x14ac:dyDescent="0.3">
      <c r="J778" s="13">
        <f>IF(OR(Model!B784&gt;7,Model!B784&lt;0.5),3.433,Model!B784)</f>
        <v>3.4329999999999998</v>
      </c>
      <c r="K778" s="13">
        <f>IF(OR(Model!C784&gt;0.4,Model!C784&lt;0.05),0.2550503,Model!C784)</f>
        <v>0.25505030000000001</v>
      </c>
      <c r="L778" s="13">
        <f>IF(OR(Model!D784&gt;5,Model!D784&lt;0.05),2.2251955,Model!D784)</f>
        <v>2.2251954999999999</v>
      </c>
      <c r="M778" s="13">
        <f>IF(OR(Model!E784&gt;3800,Model!E784&lt;0.02),1979.0503,Model!E784)</f>
        <v>1979.0503000000001</v>
      </c>
      <c r="N778" s="13">
        <f>IF(OR(Model!F784&gt;100,Model!F784&lt;0.02),44.390782,Model!F784)</f>
        <v>44.390782000000002</v>
      </c>
      <c r="O778" s="13">
        <f>IF(OR(Model!G784&gt;6,Model!G784&lt;0.02),1.74888827,Model!G784)</f>
        <v>1.7488882699999999</v>
      </c>
      <c r="P778" s="13">
        <f>IF(OR(Model!H784&gt;0.6,Model!H784&lt;0.02),0.3561162,Model!H784)</f>
        <v>0.35611619999999999</v>
      </c>
      <c r="Q778" s="13">
        <f>IF(OR(Model!I784&gt;80,Model!I784&lt;0.02),39.55,Model!I784)</f>
        <v>39.549999999999997</v>
      </c>
      <c r="R778" s="13">
        <f>IF(OR(Model!J784&gt;80,Model!J784&lt;0.02),39.55,Model!J784)</f>
        <v>39.549999999999997</v>
      </c>
      <c r="S778" s="13">
        <f>IF(OR(Model!K784&gt;120,Model!K784&lt;0.02),63.9,Model!K784)</f>
        <v>63.9</v>
      </c>
      <c r="T778" s="13">
        <f>IF(OR(Model!L784&gt;11,Model!L784&lt;0.02),6.4719718,Model!L784)</f>
        <v>6.4719718000000004</v>
      </c>
      <c r="U778" s="13">
        <f t="shared" si="11"/>
        <v>0.94885144831249479</v>
      </c>
      <c r="V778" t="b">
        <f>IF(Model!B784&gt;0,'Calulations '!J778-U778)</f>
        <v>0</v>
      </c>
    </row>
    <row r="779" spans="10:22" x14ac:dyDescent="0.3">
      <c r="J779" s="13">
        <f>IF(OR(Model!B785&gt;7,Model!B785&lt;0.5),3.433,Model!B785)</f>
        <v>3.4329999999999998</v>
      </c>
      <c r="K779" s="13">
        <f>IF(OR(Model!C785&gt;0.4,Model!C785&lt;0.05),0.2550503,Model!C785)</f>
        <v>0.25505030000000001</v>
      </c>
      <c r="L779" s="13">
        <f>IF(OR(Model!D785&gt;5,Model!D785&lt;0.05),2.2251955,Model!D785)</f>
        <v>2.2251954999999999</v>
      </c>
      <c r="M779" s="13">
        <f>IF(OR(Model!E785&gt;3800,Model!E785&lt;0.02),1979.0503,Model!E785)</f>
        <v>1979.0503000000001</v>
      </c>
      <c r="N779" s="13">
        <f>IF(OR(Model!F785&gt;100,Model!F785&lt;0.02),44.390782,Model!F785)</f>
        <v>44.390782000000002</v>
      </c>
      <c r="O779" s="13">
        <f>IF(OR(Model!G785&gt;6,Model!G785&lt;0.02),1.74888827,Model!G785)</f>
        <v>1.7488882699999999</v>
      </c>
      <c r="P779" s="13">
        <f>IF(OR(Model!H785&gt;0.6,Model!H785&lt;0.02),0.3561162,Model!H785)</f>
        <v>0.35611619999999999</v>
      </c>
      <c r="Q779" s="13">
        <f>IF(OR(Model!I785&gt;80,Model!I785&lt;0.02),39.55,Model!I785)</f>
        <v>39.549999999999997</v>
      </c>
      <c r="R779" s="13">
        <f>IF(OR(Model!J785&gt;80,Model!J785&lt;0.02),39.55,Model!J785)</f>
        <v>39.549999999999997</v>
      </c>
      <c r="S779" s="13">
        <f>IF(OR(Model!K785&gt;120,Model!K785&lt;0.02),63.9,Model!K785)</f>
        <v>63.9</v>
      </c>
      <c r="T779" s="13">
        <f>IF(OR(Model!L785&gt;11,Model!L785&lt;0.02),6.4719718,Model!L785)</f>
        <v>6.4719718000000004</v>
      </c>
      <c r="U779" s="13">
        <f t="shared" si="11"/>
        <v>0.94885144831249479</v>
      </c>
      <c r="V779" t="b">
        <f>IF(Model!B785&gt;0,'Calulations '!J779-U779)</f>
        <v>0</v>
      </c>
    </row>
    <row r="780" spans="10:22" x14ac:dyDescent="0.3">
      <c r="J780" s="13">
        <f>IF(OR(Model!B786&gt;7,Model!B786&lt;0.5),3.433,Model!B786)</f>
        <v>3.4329999999999998</v>
      </c>
      <c r="K780" s="13">
        <f>IF(OR(Model!C786&gt;0.4,Model!C786&lt;0.05),0.2550503,Model!C786)</f>
        <v>0.25505030000000001</v>
      </c>
      <c r="L780" s="13">
        <f>IF(OR(Model!D786&gt;5,Model!D786&lt;0.05),2.2251955,Model!D786)</f>
        <v>2.2251954999999999</v>
      </c>
      <c r="M780" s="13">
        <f>IF(OR(Model!E786&gt;3800,Model!E786&lt;0.02),1979.0503,Model!E786)</f>
        <v>1979.0503000000001</v>
      </c>
      <c r="N780" s="13">
        <f>IF(OR(Model!F786&gt;100,Model!F786&lt;0.02),44.390782,Model!F786)</f>
        <v>44.390782000000002</v>
      </c>
      <c r="O780" s="13">
        <f>IF(OR(Model!G786&gt;6,Model!G786&lt;0.02),1.74888827,Model!G786)</f>
        <v>1.7488882699999999</v>
      </c>
      <c r="P780" s="13">
        <f>IF(OR(Model!H786&gt;0.6,Model!H786&lt;0.02),0.3561162,Model!H786)</f>
        <v>0.35611619999999999</v>
      </c>
      <c r="Q780" s="13">
        <f>IF(OR(Model!I786&gt;80,Model!I786&lt;0.02),39.55,Model!I786)</f>
        <v>39.549999999999997</v>
      </c>
      <c r="R780" s="13">
        <f>IF(OR(Model!J786&gt;80,Model!J786&lt;0.02),39.55,Model!J786)</f>
        <v>39.549999999999997</v>
      </c>
      <c r="S780" s="13">
        <f>IF(OR(Model!K786&gt;120,Model!K786&lt;0.02),63.9,Model!K786)</f>
        <v>63.9</v>
      </c>
      <c r="T780" s="13">
        <f>IF(OR(Model!L786&gt;11,Model!L786&lt;0.02),6.4719718,Model!L786)</f>
        <v>6.4719718000000004</v>
      </c>
      <c r="U780" s="13">
        <f t="shared" ref="U780:U843" si="12">IF($A$10="NF",($B$83+$B$84*K780+$B$85*M780+$B$86*N780+$B$87*R780+$B$88*T780+(L780/39.1)*$B$89+(O780/20.04)*$B$90+(P780/12.16)*$B$91+(K780-0.254695965417868)*(((O780/20.04)-0.0873483583285303)*-7.3498004038469)+(K780-0.254695965417868)*(((P780/12.16)-0.0293638848126801)*-102.292324166221)+$B$94*J780),0)</f>
        <v>0.94885144831249479</v>
      </c>
      <c r="V780" t="b">
        <f>IF(Model!B786&gt;0,'Calulations '!J780-U780)</f>
        <v>0</v>
      </c>
    </row>
    <row r="781" spans="10:22" x14ac:dyDescent="0.3">
      <c r="J781" s="13">
        <f>IF(OR(Model!B787&gt;7,Model!B787&lt;0.5),3.433,Model!B787)</f>
        <v>3.4329999999999998</v>
      </c>
      <c r="K781" s="13">
        <f>IF(OR(Model!C787&gt;0.4,Model!C787&lt;0.05),0.2550503,Model!C787)</f>
        <v>0.25505030000000001</v>
      </c>
      <c r="L781" s="13">
        <f>IF(OR(Model!D787&gt;5,Model!D787&lt;0.05),2.2251955,Model!D787)</f>
        <v>2.2251954999999999</v>
      </c>
      <c r="M781" s="13">
        <f>IF(OR(Model!E787&gt;3800,Model!E787&lt;0.02),1979.0503,Model!E787)</f>
        <v>1979.0503000000001</v>
      </c>
      <c r="N781" s="13">
        <f>IF(OR(Model!F787&gt;100,Model!F787&lt;0.02),44.390782,Model!F787)</f>
        <v>44.390782000000002</v>
      </c>
      <c r="O781" s="13">
        <f>IF(OR(Model!G787&gt;6,Model!G787&lt;0.02),1.74888827,Model!G787)</f>
        <v>1.7488882699999999</v>
      </c>
      <c r="P781" s="13">
        <f>IF(OR(Model!H787&gt;0.6,Model!H787&lt;0.02),0.3561162,Model!H787)</f>
        <v>0.35611619999999999</v>
      </c>
      <c r="Q781" s="13">
        <f>IF(OR(Model!I787&gt;80,Model!I787&lt;0.02),39.55,Model!I787)</f>
        <v>39.549999999999997</v>
      </c>
      <c r="R781" s="13">
        <f>IF(OR(Model!J787&gt;80,Model!J787&lt;0.02),39.55,Model!J787)</f>
        <v>39.549999999999997</v>
      </c>
      <c r="S781" s="13">
        <f>IF(OR(Model!K787&gt;120,Model!K787&lt;0.02),63.9,Model!K787)</f>
        <v>63.9</v>
      </c>
      <c r="T781" s="13">
        <f>IF(OR(Model!L787&gt;11,Model!L787&lt;0.02),6.4719718,Model!L787)</f>
        <v>6.4719718000000004</v>
      </c>
      <c r="U781" s="13">
        <f t="shared" si="12"/>
        <v>0.94885144831249479</v>
      </c>
      <c r="V781" t="b">
        <f>IF(Model!B787&gt;0,'Calulations '!J781-U781)</f>
        <v>0</v>
      </c>
    </row>
    <row r="782" spans="10:22" x14ac:dyDescent="0.3">
      <c r="J782" s="13">
        <f>IF(OR(Model!B788&gt;7,Model!B788&lt;0.5),3.433,Model!B788)</f>
        <v>3.4329999999999998</v>
      </c>
      <c r="K782" s="13">
        <f>IF(OR(Model!C788&gt;0.4,Model!C788&lt;0.05),0.2550503,Model!C788)</f>
        <v>0.25505030000000001</v>
      </c>
      <c r="L782" s="13">
        <f>IF(OR(Model!D788&gt;5,Model!D788&lt;0.05),2.2251955,Model!D788)</f>
        <v>2.2251954999999999</v>
      </c>
      <c r="M782" s="13">
        <f>IF(OR(Model!E788&gt;3800,Model!E788&lt;0.02),1979.0503,Model!E788)</f>
        <v>1979.0503000000001</v>
      </c>
      <c r="N782" s="13">
        <f>IF(OR(Model!F788&gt;100,Model!F788&lt;0.02),44.390782,Model!F788)</f>
        <v>44.390782000000002</v>
      </c>
      <c r="O782" s="13">
        <f>IF(OR(Model!G788&gt;6,Model!G788&lt;0.02),1.74888827,Model!G788)</f>
        <v>1.7488882699999999</v>
      </c>
      <c r="P782" s="13">
        <f>IF(OR(Model!H788&gt;0.6,Model!H788&lt;0.02),0.3561162,Model!H788)</f>
        <v>0.35611619999999999</v>
      </c>
      <c r="Q782" s="13">
        <f>IF(OR(Model!I788&gt;80,Model!I788&lt;0.02),39.55,Model!I788)</f>
        <v>39.549999999999997</v>
      </c>
      <c r="R782" s="13">
        <f>IF(OR(Model!J788&gt;80,Model!J788&lt;0.02),39.55,Model!J788)</f>
        <v>39.549999999999997</v>
      </c>
      <c r="S782" s="13">
        <f>IF(OR(Model!K788&gt;120,Model!K788&lt;0.02),63.9,Model!K788)</f>
        <v>63.9</v>
      </c>
      <c r="T782" s="13">
        <f>IF(OR(Model!L788&gt;11,Model!L788&lt;0.02),6.4719718,Model!L788)</f>
        <v>6.4719718000000004</v>
      </c>
      <c r="U782" s="13">
        <f t="shared" si="12"/>
        <v>0.94885144831249479</v>
      </c>
      <c r="V782" t="b">
        <f>IF(Model!B788&gt;0,'Calulations '!J782-U782)</f>
        <v>0</v>
      </c>
    </row>
    <row r="783" spans="10:22" x14ac:dyDescent="0.3">
      <c r="J783" s="13">
        <f>IF(OR(Model!B789&gt;7,Model!B789&lt;0.5),3.433,Model!B789)</f>
        <v>3.4329999999999998</v>
      </c>
      <c r="K783" s="13">
        <f>IF(OR(Model!C789&gt;0.4,Model!C789&lt;0.05),0.2550503,Model!C789)</f>
        <v>0.25505030000000001</v>
      </c>
      <c r="L783" s="13">
        <f>IF(OR(Model!D789&gt;5,Model!D789&lt;0.05),2.2251955,Model!D789)</f>
        <v>2.2251954999999999</v>
      </c>
      <c r="M783" s="13">
        <f>IF(OR(Model!E789&gt;3800,Model!E789&lt;0.02),1979.0503,Model!E789)</f>
        <v>1979.0503000000001</v>
      </c>
      <c r="N783" s="13">
        <f>IF(OR(Model!F789&gt;100,Model!F789&lt;0.02),44.390782,Model!F789)</f>
        <v>44.390782000000002</v>
      </c>
      <c r="O783" s="13">
        <f>IF(OR(Model!G789&gt;6,Model!G789&lt;0.02),1.74888827,Model!G789)</f>
        <v>1.7488882699999999</v>
      </c>
      <c r="P783" s="13">
        <f>IF(OR(Model!H789&gt;0.6,Model!H789&lt;0.02),0.3561162,Model!H789)</f>
        <v>0.35611619999999999</v>
      </c>
      <c r="Q783" s="13">
        <f>IF(OR(Model!I789&gt;80,Model!I789&lt;0.02),39.55,Model!I789)</f>
        <v>39.549999999999997</v>
      </c>
      <c r="R783" s="13">
        <f>IF(OR(Model!J789&gt;80,Model!J789&lt;0.02),39.55,Model!J789)</f>
        <v>39.549999999999997</v>
      </c>
      <c r="S783" s="13">
        <f>IF(OR(Model!K789&gt;120,Model!K789&lt;0.02),63.9,Model!K789)</f>
        <v>63.9</v>
      </c>
      <c r="T783" s="13">
        <f>IF(OR(Model!L789&gt;11,Model!L789&lt;0.02),6.4719718,Model!L789)</f>
        <v>6.4719718000000004</v>
      </c>
      <c r="U783" s="13">
        <f t="shared" si="12"/>
        <v>0.94885144831249479</v>
      </c>
      <c r="V783" t="b">
        <f>IF(Model!B789&gt;0,'Calulations '!J783-U783)</f>
        <v>0</v>
      </c>
    </row>
    <row r="784" spans="10:22" x14ac:dyDescent="0.3">
      <c r="J784" s="13">
        <f>IF(OR(Model!B790&gt;7,Model!B790&lt;0.5),3.433,Model!B790)</f>
        <v>3.4329999999999998</v>
      </c>
      <c r="K784" s="13">
        <f>IF(OR(Model!C790&gt;0.4,Model!C790&lt;0.05),0.2550503,Model!C790)</f>
        <v>0.25505030000000001</v>
      </c>
      <c r="L784" s="13">
        <f>IF(OR(Model!D790&gt;5,Model!D790&lt;0.05),2.2251955,Model!D790)</f>
        <v>2.2251954999999999</v>
      </c>
      <c r="M784" s="13">
        <f>IF(OR(Model!E790&gt;3800,Model!E790&lt;0.02),1979.0503,Model!E790)</f>
        <v>1979.0503000000001</v>
      </c>
      <c r="N784" s="13">
        <f>IF(OR(Model!F790&gt;100,Model!F790&lt;0.02),44.390782,Model!F790)</f>
        <v>44.390782000000002</v>
      </c>
      <c r="O784" s="13">
        <f>IF(OR(Model!G790&gt;6,Model!G790&lt;0.02),1.74888827,Model!G790)</f>
        <v>1.7488882699999999</v>
      </c>
      <c r="P784" s="13">
        <f>IF(OR(Model!H790&gt;0.6,Model!H790&lt;0.02),0.3561162,Model!H790)</f>
        <v>0.35611619999999999</v>
      </c>
      <c r="Q784" s="13">
        <f>IF(OR(Model!I790&gt;80,Model!I790&lt;0.02),39.55,Model!I790)</f>
        <v>39.549999999999997</v>
      </c>
      <c r="R784" s="13">
        <f>IF(OR(Model!J790&gt;80,Model!J790&lt;0.02),39.55,Model!J790)</f>
        <v>39.549999999999997</v>
      </c>
      <c r="S784" s="13">
        <f>IF(OR(Model!K790&gt;120,Model!K790&lt;0.02),63.9,Model!K790)</f>
        <v>63.9</v>
      </c>
      <c r="T784" s="13">
        <f>IF(OR(Model!L790&gt;11,Model!L790&lt;0.02),6.4719718,Model!L790)</f>
        <v>6.4719718000000004</v>
      </c>
      <c r="U784" s="13">
        <f t="shared" si="12"/>
        <v>0.94885144831249479</v>
      </c>
      <c r="V784" t="b">
        <f>IF(Model!B790&gt;0,'Calulations '!J784-U784)</f>
        <v>0</v>
      </c>
    </row>
    <row r="785" spans="10:22" x14ac:dyDescent="0.3">
      <c r="J785" s="13">
        <f>IF(OR(Model!B791&gt;7,Model!B791&lt;0.5),3.433,Model!B791)</f>
        <v>3.4329999999999998</v>
      </c>
      <c r="K785" s="13">
        <f>IF(OR(Model!C791&gt;0.4,Model!C791&lt;0.05),0.2550503,Model!C791)</f>
        <v>0.25505030000000001</v>
      </c>
      <c r="L785" s="13">
        <f>IF(OR(Model!D791&gt;5,Model!D791&lt;0.05),2.2251955,Model!D791)</f>
        <v>2.2251954999999999</v>
      </c>
      <c r="M785" s="13">
        <f>IF(OR(Model!E791&gt;3800,Model!E791&lt;0.02),1979.0503,Model!E791)</f>
        <v>1979.0503000000001</v>
      </c>
      <c r="N785" s="13">
        <f>IF(OR(Model!F791&gt;100,Model!F791&lt;0.02),44.390782,Model!F791)</f>
        <v>44.390782000000002</v>
      </c>
      <c r="O785" s="13">
        <f>IF(OR(Model!G791&gt;6,Model!G791&lt;0.02),1.74888827,Model!G791)</f>
        <v>1.7488882699999999</v>
      </c>
      <c r="P785" s="13">
        <f>IF(OR(Model!H791&gt;0.6,Model!H791&lt;0.02),0.3561162,Model!H791)</f>
        <v>0.35611619999999999</v>
      </c>
      <c r="Q785" s="13">
        <f>IF(OR(Model!I791&gt;80,Model!I791&lt;0.02),39.55,Model!I791)</f>
        <v>39.549999999999997</v>
      </c>
      <c r="R785" s="13">
        <f>IF(OR(Model!J791&gt;80,Model!J791&lt;0.02),39.55,Model!J791)</f>
        <v>39.549999999999997</v>
      </c>
      <c r="S785" s="13">
        <f>IF(OR(Model!K791&gt;120,Model!K791&lt;0.02),63.9,Model!K791)</f>
        <v>63.9</v>
      </c>
      <c r="T785" s="13">
        <f>IF(OR(Model!L791&gt;11,Model!L791&lt;0.02),6.4719718,Model!L791)</f>
        <v>6.4719718000000004</v>
      </c>
      <c r="U785" s="13">
        <f t="shared" si="12"/>
        <v>0.94885144831249479</v>
      </c>
      <c r="V785" t="b">
        <f>IF(Model!B791&gt;0,'Calulations '!J785-U785)</f>
        <v>0</v>
      </c>
    </row>
    <row r="786" spans="10:22" x14ac:dyDescent="0.3">
      <c r="J786" s="13">
        <f>IF(OR(Model!B792&gt;7,Model!B792&lt;0.5),3.433,Model!B792)</f>
        <v>3.4329999999999998</v>
      </c>
      <c r="K786" s="13">
        <f>IF(OR(Model!C792&gt;0.4,Model!C792&lt;0.05),0.2550503,Model!C792)</f>
        <v>0.25505030000000001</v>
      </c>
      <c r="L786" s="13">
        <f>IF(OR(Model!D792&gt;5,Model!D792&lt;0.05),2.2251955,Model!D792)</f>
        <v>2.2251954999999999</v>
      </c>
      <c r="M786" s="13">
        <f>IF(OR(Model!E792&gt;3800,Model!E792&lt;0.02),1979.0503,Model!E792)</f>
        <v>1979.0503000000001</v>
      </c>
      <c r="N786" s="13">
        <f>IF(OR(Model!F792&gt;100,Model!F792&lt;0.02),44.390782,Model!F792)</f>
        <v>44.390782000000002</v>
      </c>
      <c r="O786" s="13">
        <f>IF(OR(Model!G792&gt;6,Model!G792&lt;0.02),1.74888827,Model!G792)</f>
        <v>1.7488882699999999</v>
      </c>
      <c r="P786" s="13">
        <f>IF(OR(Model!H792&gt;0.6,Model!H792&lt;0.02),0.3561162,Model!H792)</f>
        <v>0.35611619999999999</v>
      </c>
      <c r="Q786" s="13">
        <f>IF(OR(Model!I792&gt;80,Model!I792&lt;0.02),39.55,Model!I792)</f>
        <v>39.549999999999997</v>
      </c>
      <c r="R786" s="13">
        <f>IF(OR(Model!J792&gt;80,Model!J792&lt;0.02),39.55,Model!J792)</f>
        <v>39.549999999999997</v>
      </c>
      <c r="S786" s="13">
        <f>IF(OR(Model!K792&gt;120,Model!K792&lt;0.02),63.9,Model!K792)</f>
        <v>63.9</v>
      </c>
      <c r="T786" s="13">
        <f>IF(OR(Model!L792&gt;11,Model!L792&lt;0.02),6.4719718,Model!L792)</f>
        <v>6.4719718000000004</v>
      </c>
      <c r="U786" s="13">
        <f t="shared" si="12"/>
        <v>0.94885144831249479</v>
      </c>
      <c r="V786" t="b">
        <f>IF(Model!B792&gt;0,'Calulations '!J786-U786)</f>
        <v>0</v>
      </c>
    </row>
    <row r="787" spans="10:22" x14ac:dyDescent="0.3">
      <c r="J787" s="13">
        <f>IF(OR(Model!B793&gt;7,Model!B793&lt;0.5),3.433,Model!B793)</f>
        <v>3.4329999999999998</v>
      </c>
      <c r="K787" s="13">
        <f>IF(OR(Model!C793&gt;0.4,Model!C793&lt;0.05),0.2550503,Model!C793)</f>
        <v>0.25505030000000001</v>
      </c>
      <c r="L787" s="13">
        <f>IF(OR(Model!D793&gt;5,Model!D793&lt;0.05),2.2251955,Model!D793)</f>
        <v>2.2251954999999999</v>
      </c>
      <c r="M787" s="13">
        <f>IF(OR(Model!E793&gt;3800,Model!E793&lt;0.02),1979.0503,Model!E793)</f>
        <v>1979.0503000000001</v>
      </c>
      <c r="N787" s="13">
        <f>IF(OR(Model!F793&gt;100,Model!F793&lt;0.02),44.390782,Model!F793)</f>
        <v>44.390782000000002</v>
      </c>
      <c r="O787" s="13">
        <f>IF(OR(Model!G793&gt;6,Model!G793&lt;0.02),1.74888827,Model!G793)</f>
        <v>1.7488882699999999</v>
      </c>
      <c r="P787" s="13">
        <f>IF(OR(Model!H793&gt;0.6,Model!H793&lt;0.02),0.3561162,Model!H793)</f>
        <v>0.35611619999999999</v>
      </c>
      <c r="Q787" s="13">
        <f>IF(OR(Model!I793&gt;80,Model!I793&lt;0.02),39.55,Model!I793)</f>
        <v>39.549999999999997</v>
      </c>
      <c r="R787" s="13">
        <f>IF(OR(Model!J793&gt;80,Model!J793&lt;0.02),39.55,Model!J793)</f>
        <v>39.549999999999997</v>
      </c>
      <c r="S787" s="13">
        <f>IF(OR(Model!K793&gt;120,Model!K793&lt;0.02),63.9,Model!K793)</f>
        <v>63.9</v>
      </c>
      <c r="T787" s="13">
        <f>IF(OR(Model!L793&gt;11,Model!L793&lt;0.02),6.4719718,Model!L793)</f>
        <v>6.4719718000000004</v>
      </c>
      <c r="U787" s="13">
        <f t="shared" si="12"/>
        <v>0.94885144831249479</v>
      </c>
      <c r="V787" t="b">
        <f>IF(Model!B793&gt;0,'Calulations '!J787-U787)</f>
        <v>0</v>
      </c>
    </row>
    <row r="788" spans="10:22" x14ac:dyDescent="0.3">
      <c r="J788" s="13">
        <f>IF(OR(Model!B794&gt;7,Model!B794&lt;0.5),3.433,Model!B794)</f>
        <v>3.4329999999999998</v>
      </c>
      <c r="K788" s="13">
        <f>IF(OR(Model!C794&gt;0.4,Model!C794&lt;0.05),0.2550503,Model!C794)</f>
        <v>0.25505030000000001</v>
      </c>
      <c r="L788" s="13">
        <f>IF(OR(Model!D794&gt;5,Model!D794&lt;0.05),2.2251955,Model!D794)</f>
        <v>2.2251954999999999</v>
      </c>
      <c r="M788" s="13">
        <f>IF(OR(Model!E794&gt;3800,Model!E794&lt;0.02),1979.0503,Model!E794)</f>
        <v>1979.0503000000001</v>
      </c>
      <c r="N788" s="13">
        <f>IF(OR(Model!F794&gt;100,Model!F794&lt;0.02),44.390782,Model!F794)</f>
        <v>44.390782000000002</v>
      </c>
      <c r="O788" s="13">
        <f>IF(OR(Model!G794&gt;6,Model!G794&lt;0.02),1.74888827,Model!G794)</f>
        <v>1.7488882699999999</v>
      </c>
      <c r="P788" s="13">
        <f>IF(OR(Model!H794&gt;0.6,Model!H794&lt;0.02),0.3561162,Model!H794)</f>
        <v>0.35611619999999999</v>
      </c>
      <c r="Q788" s="13">
        <f>IF(OR(Model!I794&gt;80,Model!I794&lt;0.02),39.55,Model!I794)</f>
        <v>39.549999999999997</v>
      </c>
      <c r="R788" s="13">
        <f>IF(OR(Model!J794&gt;80,Model!J794&lt;0.02),39.55,Model!J794)</f>
        <v>39.549999999999997</v>
      </c>
      <c r="S788" s="13">
        <f>IF(OR(Model!K794&gt;120,Model!K794&lt;0.02),63.9,Model!K794)</f>
        <v>63.9</v>
      </c>
      <c r="T788" s="13">
        <f>IF(OR(Model!L794&gt;11,Model!L794&lt;0.02),6.4719718,Model!L794)</f>
        <v>6.4719718000000004</v>
      </c>
      <c r="U788" s="13">
        <f t="shared" si="12"/>
        <v>0.94885144831249479</v>
      </c>
      <c r="V788" t="b">
        <f>IF(Model!B794&gt;0,'Calulations '!J788-U788)</f>
        <v>0</v>
      </c>
    </row>
    <row r="789" spans="10:22" x14ac:dyDescent="0.3">
      <c r="J789" s="13">
        <f>IF(OR(Model!B795&gt;7,Model!B795&lt;0.5),3.433,Model!B795)</f>
        <v>3.4329999999999998</v>
      </c>
      <c r="K789" s="13">
        <f>IF(OR(Model!C795&gt;0.4,Model!C795&lt;0.05),0.2550503,Model!C795)</f>
        <v>0.25505030000000001</v>
      </c>
      <c r="L789" s="13">
        <f>IF(OR(Model!D795&gt;5,Model!D795&lt;0.05),2.2251955,Model!D795)</f>
        <v>2.2251954999999999</v>
      </c>
      <c r="M789" s="13">
        <f>IF(OR(Model!E795&gt;3800,Model!E795&lt;0.02),1979.0503,Model!E795)</f>
        <v>1979.0503000000001</v>
      </c>
      <c r="N789" s="13">
        <f>IF(OR(Model!F795&gt;100,Model!F795&lt;0.02),44.390782,Model!F795)</f>
        <v>44.390782000000002</v>
      </c>
      <c r="O789" s="13">
        <f>IF(OR(Model!G795&gt;6,Model!G795&lt;0.02),1.74888827,Model!G795)</f>
        <v>1.7488882699999999</v>
      </c>
      <c r="P789" s="13">
        <f>IF(OR(Model!H795&gt;0.6,Model!H795&lt;0.02),0.3561162,Model!H795)</f>
        <v>0.35611619999999999</v>
      </c>
      <c r="Q789" s="13">
        <f>IF(OR(Model!I795&gt;80,Model!I795&lt;0.02),39.55,Model!I795)</f>
        <v>39.549999999999997</v>
      </c>
      <c r="R789" s="13">
        <f>IF(OR(Model!J795&gt;80,Model!J795&lt;0.02),39.55,Model!J795)</f>
        <v>39.549999999999997</v>
      </c>
      <c r="S789" s="13">
        <f>IF(OR(Model!K795&gt;120,Model!K795&lt;0.02),63.9,Model!K795)</f>
        <v>63.9</v>
      </c>
      <c r="T789" s="13">
        <f>IF(OR(Model!L795&gt;11,Model!L795&lt;0.02),6.4719718,Model!L795)</f>
        <v>6.4719718000000004</v>
      </c>
      <c r="U789" s="13">
        <f t="shared" si="12"/>
        <v>0.94885144831249479</v>
      </c>
      <c r="V789" t="b">
        <f>IF(Model!B795&gt;0,'Calulations '!J789-U789)</f>
        <v>0</v>
      </c>
    </row>
    <row r="790" spans="10:22" x14ac:dyDescent="0.3">
      <c r="J790" s="13">
        <f>IF(OR(Model!B796&gt;7,Model!B796&lt;0.5),3.433,Model!B796)</f>
        <v>3.4329999999999998</v>
      </c>
      <c r="K790" s="13">
        <f>IF(OR(Model!C796&gt;0.4,Model!C796&lt;0.05),0.2550503,Model!C796)</f>
        <v>0.25505030000000001</v>
      </c>
      <c r="L790" s="13">
        <f>IF(OR(Model!D796&gt;5,Model!D796&lt;0.05),2.2251955,Model!D796)</f>
        <v>2.2251954999999999</v>
      </c>
      <c r="M790" s="13">
        <f>IF(OR(Model!E796&gt;3800,Model!E796&lt;0.02),1979.0503,Model!E796)</f>
        <v>1979.0503000000001</v>
      </c>
      <c r="N790" s="13">
        <f>IF(OR(Model!F796&gt;100,Model!F796&lt;0.02),44.390782,Model!F796)</f>
        <v>44.390782000000002</v>
      </c>
      <c r="O790" s="13">
        <f>IF(OR(Model!G796&gt;6,Model!G796&lt;0.02),1.74888827,Model!G796)</f>
        <v>1.7488882699999999</v>
      </c>
      <c r="P790" s="13">
        <f>IF(OR(Model!H796&gt;0.6,Model!H796&lt;0.02),0.3561162,Model!H796)</f>
        <v>0.35611619999999999</v>
      </c>
      <c r="Q790" s="13">
        <f>IF(OR(Model!I796&gt;80,Model!I796&lt;0.02),39.55,Model!I796)</f>
        <v>39.549999999999997</v>
      </c>
      <c r="R790" s="13">
        <f>IF(OR(Model!J796&gt;80,Model!J796&lt;0.02),39.55,Model!J796)</f>
        <v>39.549999999999997</v>
      </c>
      <c r="S790" s="13">
        <f>IF(OR(Model!K796&gt;120,Model!K796&lt;0.02),63.9,Model!K796)</f>
        <v>63.9</v>
      </c>
      <c r="T790" s="13">
        <f>IF(OR(Model!L796&gt;11,Model!L796&lt;0.02),6.4719718,Model!L796)</f>
        <v>6.4719718000000004</v>
      </c>
      <c r="U790" s="13">
        <f t="shared" si="12"/>
        <v>0.94885144831249479</v>
      </c>
      <c r="V790" t="b">
        <f>IF(Model!B796&gt;0,'Calulations '!J790-U790)</f>
        <v>0</v>
      </c>
    </row>
    <row r="791" spans="10:22" x14ac:dyDescent="0.3">
      <c r="J791" s="13">
        <f>IF(OR(Model!B797&gt;7,Model!B797&lt;0.5),3.433,Model!B797)</f>
        <v>3.4329999999999998</v>
      </c>
      <c r="K791" s="13">
        <f>IF(OR(Model!C797&gt;0.4,Model!C797&lt;0.05),0.2550503,Model!C797)</f>
        <v>0.25505030000000001</v>
      </c>
      <c r="L791" s="13">
        <f>IF(OR(Model!D797&gt;5,Model!D797&lt;0.05),2.2251955,Model!D797)</f>
        <v>2.2251954999999999</v>
      </c>
      <c r="M791" s="13">
        <f>IF(OR(Model!E797&gt;3800,Model!E797&lt;0.02),1979.0503,Model!E797)</f>
        <v>1979.0503000000001</v>
      </c>
      <c r="N791" s="13">
        <f>IF(OR(Model!F797&gt;100,Model!F797&lt;0.02),44.390782,Model!F797)</f>
        <v>44.390782000000002</v>
      </c>
      <c r="O791" s="13">
        <f>IF(OR(Model!G797&gt;6,Model!G797&lt;0.02),1.74888827,Model!G797)</f>
        <v>1.7488882699999999</v>
      </c>
      <c r="P791" s="13">
        <f>IF(OR(Model!H797&gt;0.6,Model!H797&lt;0.02),0.3561162,Model!H797)</f>
        <v>0.35611619999999999</v>
      </c>
      <c r="Q791" s="13">
        <f>IF(OR(Model!I797&gt;80,Model!I797&lt;0.02),39.55,Model!I797)</f>
        <v>39.549999999999997</v>
      </c>
      <c r="R791" s="13">
        <f>IF(OR(Model!J797&gt;80,Model!J797&lt;0.02),39.55,Model!J797)</f>
        <v>39.549999999999997</v>
      </c>
      <c r="S791" s="13">
        <f>IF(OR(Model!K797&gt;120,Model!K797&lt;0.02),63.9,Model!K797)</f>
        <v>63.9</v>
      </c>
      <c r="T791" s="13">
        <f>IF(OR(Model!L797&gt;11,Model!L797&lt;0.02),6.4719718,Model!L797)</f>
        <v>6.4719718000000004</v>
      </c>
      <c r="U791" s="13">
        <f t="shared" si="12"/>
        <v>0.94885144831249479</v>
      </c>
      <c r="V791" t="b">
        <f>IF(Model!B797&gt;0,'Calulations '!J791-U791)</f>
        <v>0</v>
      </c>
    </row>
    <row r="792" spans="10:22" x14ac:dyDescent="0.3">
      <c r="J792" s="13">
        <f>IF(OR(Model!B798&gt;7,Model!B798&lt;0.5),3.433,Model!B798)</f>
        <v>3.4329999999999998</v>
      </c>
      <c r="K792" s="13">
        <f>IF(OR(Model!C798&gt;0.4,Model!C798&lt;0.05),0.2550503,Model!C798)</f>
        <v>0.25505030000000001</v>
      </c>
      <c r="L792" s="13">
        <f>IF(OR(Model!D798&gt;5,Model!D798&lt;0.05),2.2251955,Model!D798)</f>
        <v>2.2251954999999999</v>
      </c>
      <c r="M792" s="13">
        <f>IF(OR(Model!E798&gt;3800,Model!E798&lt;0.02),1979.0503,Model!E798)</f>
        <v>1979.0503000000001</v>
      </c>
      <c r="N792" s="13">
        <f>IF(OR(Model!F798&gt;100,Model!F798&lt;0.02),44.390782,Model!F798)</f>
        <v>44.390782000000002</v>
      </c>
      <c r="O792" s="13">
        <f>IF(OR(Model!G798&gt;6,Model!G798&lt;0.02),1.74888827,Model!G798)</f>
        <v>1.7488882699999999</v>
      </c>
      <c r="P792" s="13">
        <f>IF(OR(Model!H798&gt;0.6,Model!H798&lt;0.02),0.3561162,Model!H798)</f>
        <v>0.35611619999999999</v>
      </c>
      <c r="Q792" s="13">
        <f>IF(OR(Model!I798&gt;80,Model!I798&lt;0.02),39.55,Model!I798)</f>
        <v>39.549999999999997</v>
      </c>
      <c r="R792" s="13">
        <f>IF(OR(Model!J798&gt;80,Model!J798&lt;0.02),39.55,Model!J798)</f>
        <v>39.549999999999997</v>
      </c>
      <c r="S792" s="13">
        <f>IF(OR(Model!K798&gt;120,Model!K798&lt;0.02),63.9,Model!K798)</f>
        <v>63.9</v>
      </c>
      <c r="T792" s="13">
        <f>IF(OR(Model!L798&gt;11,Model!L798&lt;0.02),6.4719718,Model!L798)</f>
        <v>6.4719718000000004</v>
      </c>
      <c r="U792" s="13">
        <f t="shared" si="12"/>
        <v>0.94885144831249479</v>
      </c>
      <c r="V792" t="b">
        <f>IF(Model!B798&gt;0,'Calulations '!J792-U792)</f>
        <v>0</v>
      </c>
    </row>
    <row r="793" spans="10:22" x14ac:dyDescent="0.3">
      <c r="J793" s="13">
        <f>IF(OR(Model!B799&gt;7,Model!B799&lt;0.5),3.433,Model!B799)</f>
        <v>3.4329999999999998</v>
      </c>
      <c r="K793" s="13">
        <f>IF(OR(Model!C799&gt;0.4,Model!C799&lt;0.05),0.2550503,Model!C799)</f>
        <v>0.25505030000000001</v>
      </c>
      <c r="L793" s="13">
        <f>IF(OR(Model!D799&gt;5,Model!D799&lt;0.05),2.2251955,Model!D799)</f>
        <v>2.2251954999999999</v>
      </c>
      <c r="M793" s="13">
        <f>IF(OR(Model!E799&gt;3800,Model!E799&lt;0.02),1979.0503,Model!E799)</f>
        <v>1979.0503000000001</v>
      </c>
      <c r="N793" s="13">
        <f>IF(OR(Model!F799&gt;100,Model!F799&lt;0.02),44.390782,Model!F799)</f>
        <v>44.390782000000002</v>
      </c>
      <c r="O793" s="13">
        <f>IF(OR(Model!G799&gt;6,Model!G799&lt;0.02),1.74888827,Model!G799)</f>
        <v>1.7488882699999999</v>
      </c>
      <c r="P793" s="13">
        <f>IF(OR(Model!H799&gt;0.6,Model!H799&lt;0.02),0.3561162,Model!H799)</f>
        <v>0.35611619999999999</v>
      </c>
      <c r="Q793" s="13">
        <f>IF(OR(Model!I799&gt;80,Model!I799&lt;0.02),39.55,Model!I799)</f>
        <v>39.549999999999997</v>
      </c>
      <c r="R793" s="13">
        <f>IF(OR(Model!J799&gt;80,Model!J799&lt;0.02),39.55,Model!J799)</f>
        <v>39.549999999999997</v>
      </c>
      <c r="S793" s="13">
        <f>IF(OR(Model!K799&gt;120,Model!K799&lt;0.02),63.9,Model!K799)</f>
        <v>63.9</v>
      </c>
      <c r="T793" s="13">
        <f>IF(OR(Model!L799&gt;11,Model!L799&lt;0.02),6.4719718,Model!L799)</f>
        <v>6.4719718000000004</v>
      </c>
      <c r="U793" s="13">
        <f t="shared" si="12"/>
        <v>0.94885144831249479</v>
      </c>
      <c r="V793" t="b">
        <f>IF(Model!B799&gt;0,'Calulations '!J793-U793)</f>
        <v>0</v>
      </c>
    </row>
    <row r="794" spans="10:22" x14ac:dyDescent="0.3">
      <c r="J794" s="13">
        <f>IF(OR(Model!B800&gt;7,Model!B800&lt;0.5),3.433,Model!B800)</f>
        <v>3.4329999999999998</v>
      </c>
      <c r="K794" s="13">
        <f>IF(OR(Model!C800&gt;0.4,Model!C800&lt;0.05),0.2550503,Model!C800)</f>
        <v>0.25505030000000001</v>
      </c>
      <c r="L794" s="13">
        <f>IF(OR(Model!D800&gt;5,Model!D800&lt;0.05),2.2251955,Model!D800)</f>
        <v>2.2251954999999999</v>
      </c>
      <c r="M794" s="13">
        <f>IF(OR(Model!E800&gt;3800,Model!E800&lt;0.02),1979.0503,Model!E800)</f>
        <v>1979.0503000000001</v>
      </c>
      <c r="N794" s="13">
        <f>IF(OR(Model!F800&gt;100,Model!F800&lt;0.02),44.390782,Model!F800)</f>
        <v>44.390782000000002</v>
      </c>
      <c r="O794" s="13">
        <f>IF(OR(Model!G800&gt;6,Model!G800&lt;0.02),1.74888827,Model!G800)</f>
        <v>1.7488882699999999</v>
      </c>
      <c r="P794" s="13">
        <f>IF(OR(Model!H800&gt;0.6,Model!H800&lt;0.02),0.3561162,Model!H800)</f>
        <v>0.35611619999999999</v>
      </c>
      <c r="Q794" s="13">
        <f>IF(OR(Model!I800&gt;80,Model!I800&lt;0.02),39.55,Model!I800)</f>
        <v>39.549999999999997</v>
      </c>
      <c r="R794" s="13">
        <f>IF(OR(Model!J800&gt;80,Model!J800&lt;0.02),39.55,Model!J800)</f>
        <v>39.549999999999997</v>
      </c>
      <c r="S794" s="13">
        <f>IF(OR(Model!K800&gt;120,Model!K800&lt;0.02),63.9,Model!K800)</f>
        <v>63.9</v>
      </c>
      <c r="T794" s="13">
        <f>IF(OR(Model!L800&gt;11,Model!L800&lt;0.02),6.4719718,Model!L800)</f>
        <v>6.4719718000000004</v>
      </c>
      <c r="U794" s="13">
        <f t="shared" si="12"/>
        <v>0.94885144831249479</v>
      </c>
      <c r="V794" t="b">
        <f>IF(Model!B800&gt;0,'Calulations '!J794-U794)</f>
        <v>0</v>
      </c>
    </row>
    <row r="795" spans="10:22" x14ac:dyDescent="0.3">
      <c r="J795" s="13">
        <f>IF(OR(Model!B801&gt;7,Model!B801&lt;0.5),3.433,Model!B801)</f>
        <v>3.4329999999999998</v>
      </c>
      <c r="K795" s="13">
        <f>IF(OR(Model!C801&gt;0.4,Model!C801&lt;0.05),0.2550503,Model!C801)</f>
        <v>0.25505030000000001</v>
      </c>
      <c r="L795" s="13">
        <f>IF(OR(Model!D801&gt;5,Model!D801&lt;0.05),2.2251955,Model!D801)</f>
        <v>2.2251954999999999</v>
      </c>
      <c r="M795" s="13">
        <f>IF(OR(Model!E801&gt;3800,Model!E801&lt;0.02),1979.0503,Model!E801)</f>
        <v>1979.0503000000001</v>
      </c>
      <c r="N795" s="13">
        <f>IF(OR(Model!F801&gt;100,Model!F801&lt;0.02),44.390782,Model!F801)</f>
        <v>44.390782000000002</v>
      </c>
      <c r="O795" s="13">
        <f>IF(OR(Model!G801&gt;6,Model!G801&lt;0.02),1.74888827,Model!G801)</f>
        <v>1.7488882699999999</v>
      </c>
      <c r="P795" s="13">
        <f>IF(OR(Model!H801&gt;0.6,Model!H801&lt;0.02),0.3561162,Model!H801)</f>
        <v>0.35611619999999999</v>
      </c>
      <c r="Q795" s="13">
        <f>IF(OR(Model!I801&gt;80,Model!I801&lt;0.02),39.55,Model!I801)</f>
        <v>39.549999999999997</v>
      </c>
      <c r="R795" s="13">
        <f>IF(OR(Model!J801&gt;80,Model!J801&lt;0.02),39.55,Model!J801)</f>
        <v>39.549999999999997</v>
      </c>
      <c r="S795" s="13">
        <f>IF(OR(Model!K801&gt;120,Model!K801&lt;0.02),63.9,Model!K801)</f>
        <v>63.9</v>
      </c>
      <c r="T795" s="13">
        <f>IF(OR(Model!L801&gt;11,Model!L801&lt;0.02),6.4719718,Model!L801)</f>
        <v>6.4719718000000004</v>
      </c>
      <c r="U795" s="13">
        <f t="shared" si="12"/>
        <v>0.94885144831249479</v>
      </c>
      <c r="V795" t="b">
        <f>IF(Model!B801&gt;0,'Calulations '!J795-U795)</f>
        <v>0</v>
      </c>
    </row>
    <row r="796" spans="10:22" x14ac:dyDescent="0.3">
      <c r="J796" s="13">
        <f>IF(OR(Model!B802&gt;7,Model!B802&lt;0.5),3.433,Model!B802)</f>
        <v>3.4329999999999998</v>
      </c>
      <c r="K796" s="13">
        <f>IF(OR(Model!C802&gt;0.4,Model!C802&lt;0.05),0.2550503,Model!C802)</f>
        <v>0.25505030000000001</v>
      </c>
      <c r="L796" s="13">
        <f>IF(OR(Model!D802&gt;5,Model!D802&lt;0.05),2.2251955,Model!D802)</f>
        <v>2.2251954999999999</v>
      </c>
      <c r="M796" s="13">
        <f>IF(OR(Model!E802&gt;3800,Model!E802&lt;0.02),1979.0503,Model!E802)</f>
        <v>1979.0503000000001</v>
      </c>
      <c r="N796" s="13">
        <f>IF(OR(Model!F802&gt;100,Model!F802&lt;0.02),44.390782,Model!F802)</f>
        <v>44.390782000000002</v>
      </c>
      <c r="O796" s="13">
        <f>IF(OR(Model!G802&gt;6,Model!G802&lt;0.02),1.74888827,Model!G802)</f>
        <v>1.7488882699999999</v>
      </c>
      <c r="P796" s="13">
        <f>IF(OR(Model!H802&gt;0.6,Model!H802&lt;0.02),0.3561162,Model!H802)</f>
        <v>0.35611619999999999</v>
      </c>
      <c r="Q796" s="13">
        <f>IF(OR(Model!I802&gt;80,Model!I802&lt;0.02),39.55,Model!I802)</f>
        <v>39.549999999999997</v>
      </c>
      <c r="R796" s="13">
        <f>IF(OR(Model!J802&gt;80,Model!J802&lt;0.02),39.55,Model!J802)</f>
        <v>39.549999999999997</v>
      </c>
      <c r="S796" s="13">
        <f>IF(OR(Model!K802&gt;120,Model!K802&lt;0.02),63.9,Model!K802)</f>
        <v>63.9</v>
      </c>
      <c r="T796" s="13">
        <f>IF(OR(Model!L802&gt;11,Model!L802&lt;0.02),6.4719718,Model!L802)</f>
        <v>6.4719718000000004</v>
      </c>
      <c r="U796" s="13">
        <f t="shared" si="12"/>
        <v>0.94885144831249479</v>
      </c>
      <c r="V796" t="b">
        <f>IF(Model!B802&gt;0,'Calulations '!J796-U796)</f>
        <v>0</v>
      </c>
    </row>
    <row r="797" spans="10:22" x14ac:dyDescent="0.3">
      <c r="J797" s="13">
        <f>IF(OR(Model!B803&gt;7,Model!B803&lt;0.5),3.433,Model!B803)</f>
        <v>3.4329999999999998</v>
      </c>
      <c r="K797" s="13">
        <f>IF(OR(Model!C803&gt;0.4,Model!C803&lt;0.05),0.2550503,Model!C803)</f>
        <v>0.25505030000000001</v>
      </c>
      <c r="L797" s="13">
        <f>IF(OR(Model!D803&gt;5,Model!D803&lt;0.05),2.2251955,Model!D803)</f>
        <v>2.2251954999999999</v>
      </c>
      <c r="M797" s="13">
        <f>IF(OR(Model!E803&gt;3800,Model!E803&lt;0.02),1979.0503,Model!E803)</f>
        <v>1979.0503000000001</v>
      </c>
      <c r="N797" s="13">
        <f>IF(OR(Model!F803&gt;100,Model!F803&lt;0.02),44.390782,Model!F803)</f>
        <v>44.390782000000002</v>
      </c>
      <c r="O797" s="13">
        <f>IF(OR(Model!G803&gt;6,Model!G803&lt;0.02),1.74888827,Model!G803)</f>
        <v>1.7488882699999999</v>
      </c>
      <c r="P797" s="13">
        <f>IF(OR(Model!H803&gt;0.6,Model!H803&lt;0.02),0.3561162,Model!H803)</f>
        <v>0.35611619999999999</v>
      </c>
      <c r="Q797" s="13">
        <f>IF(OR(Model!I803&gt;80,Model!I803&lt;0.02),39.55,Model!I803)</f>
        <v>39.549999999999997</v>
      </c>
      <c r="R797" s="13">
        <f>IF(OR(Model!J803&gt;80,Model!J803&lt;0.02),39.55,Model!J803)</f>
        <v>39.549999999999997</v>
      </c>
      <c r="S797" s="13">
        <f>IF(OR(Model!K803&gt;120,Model!K803&lt;0.02),63.9,Model!K803)</f>
        <v>63.9</v>
      </c>
      <c r="T797" s="13">
        <f>IF(OR(Model!L803&gt;11,Model!L803&lt;0.02),6.4719718,Model!L803)</f>
        <v>6.4719718000000004</v>
      </c>
      <c r="U797" s="13">
        <f t="shared" si="12"/>
        <v>0.94885144831249479</v>
      </c>
      <c r="V797" t="b">
        <f>IF(Model!B803&gt;0,'Calulations '!J797-U797)</f>
        <v>0</v>
      </c>
    </row>
    <row r="798" spans="10:22" x14ac:dyDescent="0.3">
      <c r="J798" s="13">
        <f>IF(OR(Model!B804&gt;7,Model!B804&lt;0.5),3.433,Model!B804)</f>
        <v>3.4329999999999998</v>
      </c>
      <c r="K798" s="13">
        <f>IF(OR(Model!C804&gt;0.4,Model!C804&lt;0.05),0.2550503,Model!C804)</f>
        <v>0.25505030000000001</v>
      </c>
      <c r="L798" s="13">
        <f>IF(OR(Model!D804&gt;5,Model!D804&lt;0.05),2.2251955,Model!D804)</f>
        <v>2.2251954999999999</v>
      </c>
      <c r="M798" s="13">
        <f>IF(OR(Model!E804&gt;3800,Model!E804&lt;0.02),1979.0503,Model!E804)</f>
        <v>1979.0503000000001</v>
      </c>
      <c r="N798" s="13">
        <f>IF(OR(Model!F804&gt;100,Model!F804&lt;0.02),44.390782,Model!F804)</f>
        <v>44.390782000000002</v>
      </c>
      <c r="O798" s="13">
        <f>IF(OR(Model!G804&gt;6,Model!G804&lt;0.02),1.74888827,Model!G804)</f>
        <v>1.7488882699999999</v>
      </c>
      <c r="P798" s="13">
        <f>IF(OR(Model!H804&gt;0.6,Model!H804&lt;0.02),0.3561162,Model!H804)</f>
        <v>0.35611619999999999</v>
      </c>
      <c r="Q798" s="13">
        <f>IF(OR(Model!I804&gt;80,Model!I804&lt;0.02),39.55,Model!I804)</f>
        <v>39.549999999999997</v>
      </c>
      <c r="R798" s="13">
        <f>IF(OR(Model!J804&gt;80,Model!J804&lt;0.02),39.55,Model!J804)</f>
        <v>39.549999999999997</v>
      </c>
      <c r="S798" s="13">
        <f>IF(OR(Model!K804&gt;120,Model!K804&lt;0.02),63.9,Model!K804)</f>
        <v>63.9</v>
      </c>
      <c r="T798" s="13">
        <f>IF(OR(Model!L804&gt;11,Model!L804&lt;0.02),6.4719718,Model!L804)</f>
        <v>6.4719718000000004</v>
      </c>
      <c r="U798" s="13">
        <f t="shared" si="12"/>
        <v>0.94885144831249479</v>
      </c>
      <c r="V798" t="b">
        <f>IF(Model!B804&gt;0,'Calulations '!J798-U798)</f>
        <v>0</v>
      </c>
    </row>
    <row r="799" spans="10:22" x14ac:dyDescent="0.3">
      <c r="J799" s="13">
        <f>IF(OR(Model!B805&gt;7,Model!B805&lt;0.5),3.433,Model!B805)</f>
        <v>3.4329999999999998</v>
      </c>
      <c r="K799" s="13">
        <f>IF(OR(Model!C805&gt;0.4,Model!C805&lt;0.05),0.2550503,Model!C805)</f>
        <v>0.25505030000000001</v>
      </c>
      <c r="L799" s="13">
        <f>IF(OR(Model!D805&gt;5,Model!D805&lt;0.05),2.2251955,Model!D805)</f>
        <v>2.2251954999999999</v>
      </c>
      <c r="M799" s="13">
        <f>IF(OR(Model!E805&gt;3800,Model!E805&lt;0.02),1979.0503,Model!E805)</f>
        <v>1979.0503000000001</v>
      </c>
      <c r="N799" s="13">
        <f>IF(OR(Model!F805&gt;100,Model!F805&lt;0.02),44.390782,Model!F805)</f>
        <v>44.390782000000002</v>
      </c>
      <c r="O799" s="13">
        <f>IF(OR(Model!G805&gt;6,Model!G805&lt;0.02),1.74888827,Model!G805)</f>
        <v>1.7488882699999999</v>
      </c>
      <c r="P799" s="13">
        <f>IF(OR(Model!H805&gt;0.6,Model!H805&lt;0.02),0.3561162,Model!H805)</f>
        <v>0.35611619999999999</v>
      </c>
      <c r="Q799" s="13">
        <f>IF(OR(Model!I805&gt;80,Model!I805&lt;0.02),39.55,Model!I805)</f>
        <v>39.549999999999997</v>
      </c>
      <c r="R799" s="13">
        <f>IF(OR(Model!J805&gt;80,Model!J805&lt;0.02),39.55,Model!J805)</f>
        <v>39.549999999999997</v>
      </c>
      <c r="S799" s="13">
        <f>IF(OR(Model!K805&gt;120,Model!K805&lt;0.02),63.9,Model!K805)</f>
        <v>63.9</v>
      </c>
      <c r="T799" s="13">
        <f>IF(OR(Model!L805&gt;11,Model!L805&lt;0.02),6.4719718,Model!L805)</f>
        <v>6.4719718000000004</v>
      </c>
      <c r="U799" s="13">
        <f t="shared" si="12"/>
        <v>0.94885144831249479</v>
      </c>
      <c r="V799" t="b">
        <f>IF(Model!B805&gt;0,'Calulations '!J799-U799)</f>
        <v>0</v>
      </c>
    </row>
    <row r="800" spans="10:22" x14ac:dyDescent="0.3">
      <c r="J800" s="13">
        <f>IF(OR(Model!B806&gt;7,Model!B806&lt;0.5),3.433,Model!B806)</f>
        <v>3.4329999999999998</v>
      </c>
      <c r="K800" s="13">
        <f>IF(OR(Model!C806&gt;0.4,Model!C806&lt;0.05),0.2550503,Model!C806)</f>
        <v>0.25505030000000001</v>
      </c>
      <c r="L800" s="13">
        <f>IF(OR(Model!D806&gt;5,Model!D806&lt;0.05),2.2251955,Model!D806)</f>
        <v>2.2251954999999999</v>
      </c>
      <c r="M800" s="13">
        <f>IF(OR(Model!E806&gt;3800,Model!E806&lt;0.02),1979.0503,Model!E806)</f>
        <v>1979.0503000000001</v>
      </c>
      <c r="N800" s="13">
        <f>IF(OR(Model!F806&gt;100,Model!F806&lt;0.02),44.390782,Model!F806)</f>
        <v>44.390782000000002</v>
      </c>
      <c r="O800" s="13">
        <f>IF(OR(Model!G806&gt;6,Model!G806&lt;0.02),1.74888827,Model!G806)</f>
        <v>1.7488882699999999</v>
      </c>
      <c r="P800" s="13">
        <f>IF(OR(Model!H806&gt;0.6,Model!H806&lt;0.02),0.3561162,Model!H806)</f>
        <v>0.35611619999999999</v>
      </c>
      <c r="Q800" s="13">
        <f>IF(OR(Model!I806&gt;80,Model!I806&lt;0.02),39.55,Model!I806)</f>
        <v>39.549999999999997</v>
      </c>
      <c r="R800" s="13">
        <f>IF(OR(Model!J806&gt;80,Model!J806&lt;0.02),39.55,Model!J806)</f>
        <v>39.549999999999997</v>
      </c>
      <c r="S800" s="13">
        <f>IF(OR(Model!K806&gt;120,Model!K806&lt;0.02),63.9,Model!K806)</f>
        <v>63.9</v>
      </c>
      <c r="T800" s="13">
        <f>IF(OR(Model!L806&gt;11,Model!L806&lt;0.02),6.4719718,Model!L806)</f>
        <v>6.4719718000000004</v>
      </c>
      <c r="U800" s="13">
        <f t="shared" si="12"/>
        <v>0.94885144831249479</v>
      </c>
      <c r="V800" t="b">
        <f>IF(Model!B806&gt;0,'Calulations '!J800-U800)</f>
        <v>0</v>
      </c>
    </row>
    <row r="801" spans="10:22" x14ac:dyDescent="0.3">
      <c r="J801" s="13">
        <f>IF(OR(Model!B807&gt;7,Model!B807&lt;0.5),3.433,Model!B807)</f>
        <v>3.4329999999999998</v>
      </c>
      <c r="K801" s="13">
        <f>IF(OR(Model!C807&gt;0.4,Model!C807&lt;0.05),0.2550503,Model!C807)</f>
        <v>0.25505030000000001</v>
      </c>
      <c r="L801" s="13">
        <f>IF(OR(Model!D807&gt;5,Model!D807&lt;0.05),2.2251955,Model!D807)</f>
        <v>2.2251954999999999</v>
      </c>
      <c r="M801" s="13">
        <f>IF(OR(Model!E807&gt;3800,Model!E807&lt;0.02),1979.0503,Model!E807)</f>
        <v>1979.0503000000001</v>
      </c>
      <c r="N801" s="13">
        <f>IF(OR(Model!F807&gt;100,Model!F807&lt;0.02),44.390782,Model!F807)</f>
        <v>44.390782000000002</v>
      </c>
      <c r="O801" s="13">
        <f>IF(OR(Model!G807&gt;6,Model!G807&lt;0.02),1.74888827,Model!G807)</f>
        <v>1.7488882699999999</v>
      </c>
      <c r="P801" s="13">
        <f>IF(OR(Model!H807&gt;0.6,Model!H807&lt;0.02),0.3561162,Model!H807)</f>
        <v>0.35611619999999999</v>
      </c>
      <c r="Q801" s="13">
        <f>IF(OR(Model!I807&gt;80,Model!I807&lt;0.02),39.55,Model!I807)</f>
        <v>39.549999999999997</v>
      </c>
      <c r="R801" s="13">
        <f>IF(OR(Model!J807&gt;80,Model!J807&lt;0.02),39.55,Model!J807)</f>
        <v>39.549999999999997</v>
      </c>
      <c r="S801" s="13">
        <f>IF(OR(Model!K807&gt;120,Model!K807&lt;0.02),63.9,Model!K807)</f>
        <v>63.9</v>
      </c>
      <c r="T801" s="13">
        <f>IF(OR(Model!L807&gt;11,Model!L807&lt;0.02),6.4719718,Model!L807)</f>
        <v>6.4719718000000004</v>
      </c>
      <c r="U801" s="13">
        <f t="shared" si="12"/>
        <v>0.94885144831249479</v>
      </c>
      <c r="V801" t="b">
        <f>IF(Model!B807&gt;0,'Calulations '!J801-U801)</f>
        <v>0</v>
      </c>
    </row>
    <row r="802" spans="10:22" x14ac:dyDescent="0.3">
      <c r="J802" s="13">
        <f>IF(OR(Model!B808&gt;7,Model!B808&lt;0.5),3.433,Model!B808)</f>
        <v>3.4329999999999998</v>
      </c>
      <c r="K802" s="13">
        <f>IF(OR(Model!C808&gt;0.4,Model!C808&lt;0.05),0.2550503,Model!C808)</f>
        <v>0.25505030000000001</v>
      </c>
      <c r="L802" s="13">
        <f>IF(OR(Model!D808&gt;5,Model!D808&lt;0.05),2.2251955,Model!D808)</f>
        <v>2.2251954999999999</v>
      </c>
      <c r="M802" s="13">
        <f>IF(OR(Model!E808&gt;3800,Model!E808&lt;0.02),1979.0503,Model!E808)</f>
        <v>1979.0503000000001</v>
      </c>
      <c r="N802" s="13">
        <f>IF(OR(Model!F808&gt;100,Model!F808&lt;0.02),44.390782,Model!F808)</f>
        <v>44.390782000000002</v>
      </c>
      <c r="O802" s="13">
        <f>IF(OR(Model!G808&gt;6,Model!G808&lt;0.02),1.74888827,Model!G808)</f>
        <v>1.7488882699999999</v>
      </c>
      <c r="P802" s="13">
        <f>IF(OR(Model!H808&gt;0.6,Model!H808&lt;0.02),0.3561162,Model!H808)</f>
        <v>0.35611619999999999</v>
      </c>
      <c r="Q802" s="13">
        <f>IF(OR(Model!I808&gt;80,Model!I808&lt;0.02),39.55,Model!I808)</f>
        <v>39.549999999999997</v>
      </c>
      <c r="R802" s="13">
        <f>IF(OR(Model!J808&gt;80,Model!J808&lt;0.02),39.55,Model!J808)</f>
        <v>39.549999999999997</v>
      </c>
      <c r="S802" s="13">
        <f>IF(OR(Model!K808&gt;120,Model!K808&lt;0.02),63.9,Model!K808)</f>
        <v>63.9</v>
      </c>
      <c r="T802" s="13">
        <f>IF(OR(Model!L808&gt;11,Model!L808&lt;0.02),6.4719718,Model!L808)</f>
        <v>6.4719718000000004</v>
      </c>
      <c r="U802" s="13">
        <f t="shared" si="12"/>
        <v>0.94885144831249479</v>
      </c>
      <c r="V802" t="b">
        <f>IF(Model!B808&gt;0,'Calulations '!J802-U802)</f>
        <v>0</v>
      </c>
    </row>
    <row r="803" spans="10:22" x14ac:dyDescent="0.3">
      <c r="J803" s="13">
        <f>IF(OR(Model!B809&gt;7,Model!B809&lt;0.5),3.433,Model!B809)</f>
        <v>3.4329999999999998</v>
      </c>
      <c r="K803" s="13">
        <f>IF(OR(Model!C809&gt;0.4,Model!C809&lt;0.05),0.2550503,Model!C809)</f>
        <v>0.25505030000000001</v>
      </c>
      <c r="L803" s="13">
        <f>IF(OR(Model!D809&gt;5,Model!D809&lt;0.05),2.2251955,Model!D809)</f>
        <v>2.2251954999999999</v>
      </c>
      <c r="M803" s="13">
        <f>IF(OR(Model!E809&gt;3800,Model!E809&lt;0.02),1979.0503,Model!E809)</f>
        <v>1979.0503000000001</v>
      </c>
      <c r="N803" s="13">
        <f>IF(OR(Model!F809&gt;100,Model!F809&lt;0.02),44.390782,Model!F809)</f>
        <v>44.390782000000002</v>
      </c>
      <c r="O803" s="13">
        <f>IF(OR(Model!G809&gt;6,Model!G809&lt;0.02),1.74888827,Model!G809)</f>
        <v>1.7488882699999999</v>
      </c>
      <c r="P803" s="13">
        <f>IF(OR(Model!H809&gt;0.6,Model!H809&lt;0.02),0.3561162,Model!H809)</f>
        <v>0.35611619999999999</v>
      </c>
      <c r="Q803" s="13">
        <f>IF(OR(Model!I809&gt;80,Model!I809&lt;0.02),39.55,Model!I809)</f>
        <v>39.549999999999997</v>
      </c>
      <c r="R803" s="13">
        <f>IF(OR(Model!J809&gt;80,Model!J809&lt;0.02),39.55,Model!J809)</f>
        <v>39.549999999999997</v>
      </c>
      <c r="S803" s="13">
        <f>IF(OR(Model!K809&gt;120,Model!K809&lt;0.02),63.9,Model!K809)</f>
        <v>63.9</v>
      </c>
      <c r="T803" s="13">
        <f>IF(OR(Model!L809&gt;11,Model!L809&lt;0.02),6.4719718,Model!L809)</f>
        <v>6.4719718000000004</v>
      </c>
      <c r="U803" s="13">
        <f t="shared" si="12"/>
        <v>0.94885144831249479</v>
      </c>
      <c r="V803" t="b">
        <f>IF(Model!B809&gt;0,'Calulations '!J803-U803)</f>
        <v>0</v>
      </c>
    </row>
    <row r="804" spans="10:22" x14ac:dyDescent="0.3">
      <c r="J804" s="13">
        <f>IF(OR(Model!B810&gt;7,Model!B810&lt;0.5),3.433,Model!B810)</f>
        <v>3.4329999999999998</v>
      </c>
      <c r="K804" s="13">
        <f>IF(OR(Model!C810&gt;0.4,Model!C810&lt;0.05),0.2550503,Model!C810)</f>
        <v>0.25505030000000001</v>
      </c>
      <c r="L804" s="13">
        <f>IF(OR(Model!D810&gt;5,Model!D810&lt;0.05),2.2251955,Model!D810)</f>
        <v>2.2251954999999999</v>
      </c>
      <c r="M804" s="13">
        <f>IF(OR(Model!E810&gt;3800,Model!E810&lt;0.02),1979.0503,Model!E810)</f>
        <v>1979.0503000000001</v>
      </c>
      <c r="N804" s="13">
        <f>IF(OR(Model!F810&gt;100,Model!F810&lt;0.02),44.390782,Model!F810)</f>
        <v>44.390782000000002</v>
      </c>
      <c r="O804" s="13">
        <f>IF(OR(Model!G810&gt;6,Model!G810&lt;0.02),1.74888827,Model!G810)</f>
        <v>1.7488882699999999</v>
      </c>
      <c r="P804" s="13">
        <f>IF(OR(Model!H810&gt;0.6,Model!H810&lt;0.02),0.3561162,Model!H810)</f>
        <v>0.35611619999999999</v>
      </c>
      <c r="Q804" s="13">
        <f>IF(OR(Model!I810&gt;80,Model!I810&lt;0.02),39.55,Model!I810)</f>
        <v>39.549999999999997</v>
      </c>
      <c r="R804" s="13">
        <f>IF(OR(Model!J810&gt;80,Model!J810&lt;0.02),39.55,Model!J810)</f>
        <v>39.549999999999997</v>
      </c>
      <c r="S804" s="13">
        <f>IF(OR(Model!K810&gt;120,Model!K810&lt;0.02),63.9,Model!K810)</f>
        <v>63.9</v>
      </c>
      <c r="T804" s="13">
        <f>IF(OR(Model!L810&gt;11,Model!L810&lt;0.02),6.4719718,Model!L810)</f>
        <v>6.4719718000000004</v>
      </c>
      <c r="U804" s="13">
        <f t="shared" si="12"/>
        <v>0.94885144831249479</v>
      </c>
      <c r="V804" t="b">
        <f>IF(Model!B810&gt;0,'Calulations '!J804-U804)</f>
        <v>0</v>
      </c>
    </row>
    <row r="805" spans="10:22" x14ac:dyDescent="0.3">
      <c r="J805" s="13">
        <f>IF(OR(Model!B811&gt;7,Model!B811&lt;0.5),3.433,Model!B811)</f>
        <v>3.4329999999999998</v>
      </c>
      <c r="K805" s="13">
        <f>IF(OR(Model!C811&gt;0.4,Model!C811&lt;0.05),0.2550503,Model!C811)</f>
        <v>0.25505030000000001</v>
      </c>
      <c r="L805" s="13">
        <f>IF(OR(Model!D811&gt;5,Model!D811&lt;0.05),2.2251955,Model!D811)</f>
        <v>2.2251954999999999</v>
      </c>
      <c r="M805" s="13">
        <f>IF(OR(Model!E811&gt;3800,Model!E811&lt;0.02),1979.0503,Model!E811)</f>
        <v>1979.0503000000001</v>
      </c>
      <c r="N805" s="13">
        <f>IF(OR(Model!F811&gt;100,Model!F811&lt;0.02),44.390782,Model!F811)</f>
        <v>44.390782000000002</v>
      </c>
      <c r="O805" s="13">
        <f>IF(OR(Model!G811&gt;6,Model!G811&lt;0.02),1.74888827,Model!G811)</f>
        <v>1.7488882699999999</v>
      </c>
      <c r="P805" s="13">
        <f>IF(OR(Model!H811&gt;0.6,Model!H811&lt;0.02),0.3561162,Model!H811)</f>
        <v>0.35611619999999999</v>
      </c>
      <c r="Q805" s="13">
        <f>IF(OR(Model!I811&gt;80,Model!I811&lt;0.02),39.55,Model!I811)</f>
        <v>39.549999999999997</v>
      </c>
      <c r="R805" s="13">
        <f>IF(OR(Model!J811&gt;80,Model!J811&lt;0.02),39.55,Model!J811)</f>
        <v>39.549999999999997</v>
      </c>
      <c r="S805" s="13">
        <f>IF(OR(Model!K811&gt;120,Model!K811&lt;0.02),63.9,Model!K811)</f>
        <v>63.9</v>
      </c>
      <c r="T805" s="13">
        <f>IF(OR(Model!L811&gt;11,Model!L811&lt;0.02),6.4719718,Model!L811)</f>
        <v>6.4719718000000004</v>
      </c>
      <c r="U805" s="13">
        <f t="shared" si="12"/>
        <v>0.94885144831249479</v>
      </c>
      <c r="V805" t="b">
        <f>IF(Model!B811&gt;0,'Calulations '!J805-U805)</f>
        <v>0</v>
      </c>
    </row>
    <row r="806" spans="10:22" x14ac:dyDescent="0.3">
      <c r="J806" s="13">
        <f>IF(OR(Model!B812&gt;7,Model!B812&lt;0.5),3.433,Model!B812)</f>
        <v>3.4329999999999998</v>
      </c>
      <c r="K806" s="13">
        <f>IF(OR(Model!C812&gt;0.4,Model!C812&lt;0.05),0.2550503,Model!C812)</f>
        <v>0.25505030000000001</v>
      </c>
      <c r="L806" s="13">
        <f>IF(OR(Model!D812&gt;5,Model!D812&lt;0.05),2.2251955,Model!D812)</f>
        <v>2.2251954999999999</v>
      </c>
      <c r="M806" s="13">
        <f>IF(OR(Model!E812&gt;3800,Model!E812&lt;0.02),1979.0503,Model!E812)</f>
        <v>1979.0503000000001</v>
      </c>
      <c r="N806" s="13">
        <f>IF(OR(Model!F812&gt;100,Model!F812&lt;0.02),44.390782,Model!F812)</f>
        <v>44.390782000000002</v>
      </c>
      <c r="O806" s="13">
        <f>IF(OR(Model!G812&gt;6,Model!G812&lt;0.02),1.74888827,Model!G812)</f>
        <v>1.7488882699999999</v>
      </c>
      <c r="P806" s="13">
        <f>IF(OR(Model!H812&gt;0.6,Model!H812&lt;0.02),0.3561162,Model!H812)</f>
        <v>0.35611619999999999</v>
      </c>
      <c r="Q806" s="13">
        <f>IF(OR(Model!I812&gt;80,Model!I812&lt;0.02),39.55,Model!I812)</f>
        <v>39.549999999999997</v>
      </c>
      <c r="R806" s="13">
        <f>IF(OR(Model!J812&gt;80,Model!J812&lt;0.02),39.55,Model!J812)</f>
        <v>39.549999999999997</v>
      </c>
      <c r="S806" s="13">
        <f>IF(OR(Model!K812&gt;120,Model!K812&lt;0.02),63.9,Model!K812)</f>
        <v>63.9</v>
      </c>
      <c r="T806" s="13">
        <f>IF(OR(Model!L812&gt;11,Model!L812&lt;0.02),6.4719718,Model!L812)</f>
        <v>6.4719718000000004</v>
      </c>
      <c r="U806" s="13">
        <f t="shared" si="12"/>
        <v>0.94885144831249479</v>
      </c>
      <c r="V806" t="b">
        <f>IF(Model!B812&gt;0,'Calulations '!J806-U806)</f>
        <v>0</v>
      </c>
    </row>
    <row r="807" spans="10:22" x14ac:dyDescent="0.3">
      <c r="J807" s="13">
        <f>IF(OR(Model!B813&gt;7,Model!B813&lt;0.5),3.433,Model!B813)</f>
        <v>3.4329999999999998</v>
      </c>
      <c r="K807" s="13">
        <f>IF(OR(Model!C813&gt;0.4,Model!C813&lt;0.05),0.2550503,Model!C813)</f>
        <v>0.25505030000000001</v>
      </c>
      <c r="L807" s="13">
        <f>IF(OR(Model!D813&gt;5,Model!D813&lt;0.05),2.2251955,Model!D813)</f>
        <v>2.2251954999999999</v>
      </c>
      <c r="M807" s="13">
        <f>IF(OR(Model!E813&gt;3800,Model!E813&lt;0.02),1979.0503,Model!E813)</f>
        <v>1979.0503000000001</v>
      </c>
      <c r="N807" s="13">
        <f>IF(OR(Model!F813&gt;100,Model!F813&lt;0.02),44.390782,Model!F813)</f>
        <v>44.390782000000002</v>
      </c>
      <c r="O807" s="13">
        <f>IF(OR(Model!G813&gt;6,Model!G813&lt;0.02),1.74888827,Model!G813)</f>
        <v>1.7488882699999999</v>
      </c>
      <c r="P807" s="13">
        <f>IF(OR(Model!H813&gt;0.6,Model!H813&lt;0.02),0.3561162,Model!H813)</f>
        <v>0.35611619999999999</v>
      </c>
      <c r="Q807" s="13">
        <f>IF(OR(Model!I813&gt;80,Model!I813&lt;0.02),39.55,Model!I813)</f>
        <v>39.549999999999997</v>
      </c>
      <c r="R807" s="13">
        <f>IF(OR(Model!J813&gt;80,Model!J813&lt;0.02),39.55,Model!J813)</f>
        <v>39.549999999999997</v>
      </c>
      <c r="S807" s="13">
        <f>IF(OR(Model!K813&gt;120,Model!K813&lt;0.02),63.9,Model!K813)</f>
        <v>63.9</v>
      </c>
      <c r="T807" s="13">
        <f>IF(OR(Model!L813&gt;11,Model!L813&lt;0.02),6.4719718,Model!L813)</f>
        <v>6.4719718000000004</v>
      </c>
      <c r="U807" s="13">
        <f t="shared" si="12"/>
        <v>0.94885144831249479</v>
      </c>
      <c r="V807" t="b">
        <f>IF(Model!B813&gt;0,'Calulations '!J807-U807)</f>
        <v>0</v>
      </c>
    </row>
    <row r="808" spans="10:22" x14ac:dyDescent="0.3">
      <c r="J808" s="13">
        <f>IF(OR(Model!B814&gt;7,Model!B814&lt;0.5),3.433,Model!B814)</f>
        <v>3.4329999999999998</v>
      </c>
      <c r="K808" s="13">
        <f>IF(OR(Model!C814&gt;0.4,Model!C814&lt;0.05),0.2550503,Model!C814)</f>
        <v>0.25505030000000001</v>
      </c>
      <c r="L808" s="13">
        <f>IF(OR(Model!D814&gt;5,Model!D814&lt;0.05),2.2251955,Model!D814)</f>
        <v>2.2251954999999999</v>
      </c>
      <c r="M808" s="13">
        <f>IF(OR(Model!E814&gt;3800,Model!E814&lt;0.02),1979.0503,Model!E814)</f>
        <v>1979.0503000000001</v>
      </c>
      <c r="N808" s="13">
        <f>IF(OR(Model!F814&gt;100,Model!F814&lt;0.02),44.390782,Model!F814)</f>
        <v>44.390782000000002</v>
      </c>
      <c r="O808" s="13">
        <f>IF(OR(Model!G814&gt;6,Model!G814&lt;0.02),1.74888827,Model!G814)</f>
        <v>1.7488882699999999</v>
      </c>
      <c r="P808" s="13">
        <f>IF(OR(Model!H814&gt;0.6,Model!H814&lt;0.02),0.3561162,Model!H814)</f>
        <v>0.35611619999999999</v>
      </c>
      <c r="Q808" s="13">
        <f>IF(OR(Model!I814&gt;80,Model!I814&lt;0.02),39.55,Model!I814)</f>
        <v>39.549999999999997</v>
      </c>
      <c r="R808" s="13">
        <f>IF(OR(Model!J814&gt;80,Model!J814&lt;0.02),39.55,Model!J814)</f>
        <v>39.549999999999997</v>
      </c>
      <c r="S808" s="13">
        <f>IF(OR(Model!K814&gt;120,Model!K814&lt;0.02),63.9,Model!K814)</f>
        <v>63.9</v>
      </c>
      <c r="T808" s="13">
        <f>IF(OR(Model!L814&gt;11,Model!L814&lt;0.02),6.4719718,Model!L814)</f>
        <v>6.4719718000000004</v>
      </c>
      <c r="U808" s="13">
        <f t="shared" si="12"/>
        <v>0.94885144831249479</v>
      </c>
      <c r="V808" t="b">
        <f>IF(Model!B814&gt;0,'Calulations '!J808-U808)</f>
        <v>0</v>
      </c>
    </row>
    <row r="809" spans="10:22" x14ac:dyDescent="0.3">
      <c r="J809" s="13">
        <f>IF(OR(Model!B815&gt;7,Model!B815&lt;0.5),3.433,Model!B815)</f>
        <v>3.4329999999999998</v>
      </c>
      <c r="K809" s="13">
        <f>IF(OR(Model!C815&gt;0.4,Model!C815&lt;0.05),0.2550503,Model!C815)</f>
        <v>0.25505030000000001</v>
      </c>
      <c r="L809" s="13">
        <f>IF(OR(Model!D815&gt;5,Model!D815&lt;0.05),2.2251955,Model!D815)</f>
        <v>2.2251954999999999</v>
      </c>
      <c r="M809" s="13">
        <f>IF(OR(Model!E815&gt;3800,Model!E815&lt;0.02),1979.0503,Model!E815)</f>
        <v>1979.0503000000001</v>
      </c>
      <c r="N809" s="13">
        <f>IF(OR(Model!F815&gt;100,Model!F815&lt;0.02),44.390782,Model!F815)</f>
        <v>44.390782000000002</v>
      </c>
      <c r="O809" s="13">
        <f>IF(OR(Model!G815&gt;6,Model!G815&lt;0.02),1.74888827,Model!G815)</f>
        <v>1.7488882699999999</v>
      </c>
      <c r="P809" s="13">
        <f>IF(OR(Model!H815&gt;0.6,Model!H815&lt;0.02),0.3561162,Model!H815)</f>
        <v>0.35611619999999999</v>
      </c>
      <c r="Q809" s="13">
        <f>IF(OR(Model!I815&gt;80,Model!I815&lt;0.02),39.55,Model!I815)</f>
        <v>39.549999999999997</v>
      </c>
      <c r="R809" s="13">
        <f>IF(OR(Model!J815&gt;80,Model!J815&lt;0.02),39.55,Model!J815)</f>
        <v>39.549999999999997</v>
      </c>
      <c r="S809" s="13">
        <f>IF(OR(Model!K815&gt;120,Model!K815&lt;0.02),63.9,Model!K815)</f>
        <v>63.9</v>
      </c>
      <c r="T809" s="13">
        <f>IF(OR(Model!L815&gt;11,Model!L815&lt;0.02),6.4719718,Model!L815)</f>
        <v>6.4719718000000004</v>
      </c>
      <c r="U809" s="13">
        <f t="shared" si="12"/>
        <v>0.94885144831249479</v>
      </c>
      <c r="V809" t="b">
        <f>IF(Model!B815&gt;0,'Calulations '!J809-U809)</f>
        <v>0</v>
      </c>
    </row>
    <row r="810" spans="10:22" x14ac:dyDescent="0.3">
      <c r="J810" s="13">
        <f>IF(OR(Model!B816&gt;7,Model!B816&lt;0.5),3.433,Model!B816)</f>
        <v>3.4329999999999998</v>
      </c>
      <c r="K810" s="13">
        <f>IF(OR(Model!C816&gt;0.4,Model!C816&lt;0.05),0.2550503,Model!C816)</f>
        <v>0.25505030000000001</v>
      </c>
      <c r="L810" s="13">
        <f>IF(OR(Model!D816&gt;5,Model!D816&lt;0.05),2.2251955,Model!D816)</f>
        <v>2.2251954999999999</v>
      </c>
      <c r="M810" s="13">
        <f>IF(OR(Model!E816&gt;3800,Model!E816&lt;0.02),1979.0503,Model!E816)</f>
        <v>1979.0503000000001</v>
      </c>
      <c r="N810" s="13">
        <f>IF(OR(Model!F816&gt;100,Model!F816&lt;0.02),44.390782,Model!F816)</f>
        <v>44.390782000000002</v>
      </c>
      <c r="O810" s="13">
        <f>IF(OR(Model!G816&gt;6,Model!G816&lt;0.02),1.74888827,Model!G816)</f>
        <v>1.7488882699999999</v>
      </c>
      <c r="P810" s="13">
        <f>IF(OR(Model!H816&gt;0.6,Model!H816&lt;0.02),0.3561162,Model!H816)</f>
        <v>0.35611619999999999</v>
      </c>
      <c r="Q810" s="13">
        <f>IF(OR(Model!I816&gt;80,Model!I816&lt;0.02),39.55,Model!I816)</f>
        <v>39.549999999999997</v>
      </c>
      <c r="R810" s="13">
        <f>IF(OR(Model!J816&gt;80,Model!J816&lt;0.02),39.55,Model!J816)</f>
        <v>39.549999999999997</v>
      </c>
      <c r="S810" s="13">
        <f>IF(OR(Model!K816&gt;120,Model!K816&lt;0.02),63.9,Model!K816)</f>
        <v>63.9</v>
      </c>
      <c r="T810" s="13">
        <f>IF(OR(Model!L816&gt;11,Model!L816&lt;0.02),6.4719718,Model!L816)</f>
        <v>6.4719718000000004</v>
      </c>
      <c r="U810" s="13">
        <f t="shared" si="12"/>
        <v>0.94885144831249479</v>
      </c>
      <c r="V810" t="b">
        <f>IF(Model!B816&gt;0,'Calulations '!J810-U810)</f>
        <v>0</v>
      </c>
    </row>
    <row r="811" spans="10:22" x14ac:dyDescent="0.3">
      <c r="J811" s="13">
        <f>IF(OR(Model!B817&gt;7,Model!B817&lt;0.5),3.433,Model!B817)</f>
        <v>3.4329999999999998</v>
      </c>
      <c r="K811" s="13">
        <f>IF(OR(Model!C817&gt;0.4,Model!C817&lt;0.05),0.2550503,Model!C817)</f>
        <v>0.25505030000000001</v>
      </c>
      <c r="L811" s="13">
        <f>IF(OR(Model!D817&gt;5,Model!D817&lt;0.05),2.2251955,Model!D817)</f>
        <v>2.2251954999999999</v>
      </c>
      <c r="M811" s="13">
        <f>IF(OR(Model!E817&gt;3800,Model!E817&lt;0.02),1979.0503,Model!E817)</f>
        <v>1979.0503000000001</v>
      </c>
      <c r="N811" s="13">
        <f>IF(OR(Model!F817&gt;100,Model!F817&lt;0.02),44.390782,Model!F817)</f>
        <v>44.390782000000002</v>
      </c>
      <c r="O811" s="13">
        <f>IF(OR(Model!G817&gt;6,Model!G817&lt;0.02),1.74888827,Model!G817)</f>
        <v>1.7488882699999999</v>
      </c>
      <c r="P811" s="13">
        <f>IF(OR(Model!H817&gt;0.6,Model!H817&lt;0.02),0.3561162,Model!H817)</f>
        <v>0.35611619999999999</v>
      </c>
      <c r="Q811" s="13">
        <f>IF(OR(Model!I817&gt;80,Model!I817&lt;0.02),39.55,Model!I817)</f>
        <v>39.549999999999997</v>
      </c>
      <c r="R811" s="13">
        <f>IF(OR(Model!J817&gt;80,Model!J817&lt;0.02),39.55,Model!J817)</f>
        <v>39.549999999999997</v>
      </c>
      <c r="S811" s="13">
        <f>IF(OR(Model!K817&gt;120,Model!K817&lt;0.02),63.9,Model!K817)</f>
        <v>63.9</v>
      </c>
      <c r="T811" s="13">
        <f>IF(OR(Model!L817&gt;11,Model!L817&lt;0.02),6.4719718,Model!L817)</f>
        <v>6.4719718000000004</v>
      </c>
      <c r="U811" s="13">
        <f t="shared" si="12"/>
        <v>0.94885144831249479</v>
      </c>
      <c r="V811" t="b">
        <f>IF(Model!B817&gt;0,'Calulations '!J811-U811)</f>
        <v>0</v>
      </c>
    </row>
    <row r="812" spans="10:22" x14ac:dyDescent="0.3">
      <c r="J812" s="13">
        <f>IF(OR(Model!B818&gt;7,Model!B818&lt;0.5),3.433,Model!B818)</f>
        <v>3.4329999999999998</v>
      </c>
      <c r="K812" s="13">
        <f>IF(OR(Model!C818&gt;0.4,Model!C818&lt;0.05),0.2550503,Model!C818)</f>
        <v>0.25505030000000001</v>
      </c>
      <c r="L812" s="13">
        <f>IF(OR(Model!D818&gt;5,Model!D818&lt;0.05),2.2251955,Model!D818)</f>
        <v>2.2251954999999999</v>
      </c>
      <c r="M812" s="13">
        <f>IF(OR(Model!E818&gt;3800,Model!E818&lt;0.02),1979.0503,Model!E818)</f>
        <v>1979.0503000000001</v>
      </c>
      <c r="N812" s="13">
        <f>IF(OR(Model!F818&gt;100,Model!F818&lt;0.02),44.390782,Model!F818)</f>
        <v>44.390782000000002</v>
      </c>
      <c r="O812" s="13">
        <f>IF(OR(Model!G818&gt;6,Model!G818&lt;0.02),1.74888827,Model!G818)</f>
        <v>1.7488882699999999</v>
      </c>
      <c r="P812" s="13">
        <f>IF(OR(Model!H818&gt;0.6,Model!H818&lt;0.02),0.3561162,Model!H818)</f>
        <v>0.35611619999999999</v>
      </c>
      <c r="Q812" s="13">
        <f>IF(OR(Model!I818&gt;80,Model!I818&lt;0.02),39.55,Model!I818)</f>
        <v>39.549999999999997</v>
      </c>
      <c r="R812" s="13">
        <f>IF(OR(Model!J818&gt;80,Model!J818&lt;0.02),39.55,Model!J818)</f>
        <v>39.549999999999997</v>
      </c>
      <c r="S812" s="13">
        <f>IF(OR(Model!K818&gt;120,Model!K818&lt;0.02),63.9,Model!K818)</f>
        <v>63.9</v>
      </c>
      <c r="T812" s="13">
        <f>IF(OR(Model!L818&gt;11,Model!L818&lt;0.02),6.4719718,Model!L818)</f>
        <v>6.4719718000000004</v>
      </c>
      <c r="U812" s="13">
        <f t="shared" si="12"/>
        <v>0.94885144831249479</v>
      </c>
      <c r="V812" t="b">
        <f>IF(Model!B818&gt;0,'Calulations '!J812-U812)</f>
        <v>0</v>
      </c>
    </row>
    <row r="813" spans="10:22" x14ac:dyDescent="0.3">
      <c r="J813" s="13">
        <f>IF(OR(Model!B819&gt;7,Model!B819&lt;0.5),3.433,Model!B819)</f>
        <v>3.4329999999999998</v>
      </c>
      <c r="K813" s="13">
        <f>IF(OR(Model!C819&gt;0.4,Model!C819&lt;0.05),0.2550503,Model!C819)</f>
        <v>0.25505030000000001</v>
      </c>
      <c r="L813" s="13">
        <f>IF(OR(Model!D819&gt;5,Model!D819&lt;0.05),2.2251955,Model!D819)</f>
        <v>2.2251954999999999</v>
      </c>
      <c r="M813" s="13">
        <f>IF(OR(Model!E819&gt;3800,Model!E819&lt;0.02),1979.0503,Model!E819)</f>
        <v>1979.0503000000001</v>
      </c>
      <c r="N813" s="13">
        <f>IF(OR(Model!F819&gt;100,Model!F819&lt;0.02),44.390782,Model!F819)</f>
        <v>44.390782000000002</v>
      </c>
      <c r="O813" s="13">
        <f>IF(OR(Model!G819&gt;6,Model!G819&lt;0.02),1.74888827,Model!G819)</f>
        <v>1.7488882699999999</v>
      </c>
      <c r="P813" s="13">
        <f>IF(OR(Model!H819&gt;0.6,Model!H819&lt;0.02),0.3561162,Model!H819)</f>
        <v>0.35611619999999999</v>
      </c>
      <c r="Q813" s="13">
        <f>IF(OR(Model!I819&gt;80,Model!I819&lt;0.02),39.55,Model!I819)</f>
        <v>39.549999999999997</v>
      </c>
      <c r="R813" s="13">
        <f>IF(OR(Model!J819&gt;80,Model!J819&lt;0.02),39.55,Model!J819)</f>
        <v>39.549999999999997</v>
      </c>
      <c r="S813" s="13">
        <f>IF(OR(Model!K819&gt;120,Model!K819&lt;0.02),63.9,Model!K819)</f>
        <v>63.9</v>
      </c>
      <c r="T813" s="13">
        <f>IF(OR(Model!L819&gt;11,Model!L819&lt;0.02),6.4719718,Model!L819)</f>
        <v>6.4719718000000004</v>
      </c>
      <c r="U813" s="13">
        <f t="shared" si="12"/>
        <v>0.94885144831249479</v>
      </c>
      <c r="V813" t="b">
        <f>IF(Model!B819&gt;0,'Calulations '!J813-U813)</f>
        <v>0</v>
      </c>
    </row>
    <row r="814" spans="10:22" x14ac:dyDescent="0.3">
      <c r="J814" s="13">
        <f>IF(OR(Model!B820&gt;7,Model!B820&lt;0.5),3.433,Model!B820)</f>
        <v>3.4329999999999998</v>
      </c>
      <c r="K814" s="13">
        <f>IF(OR(Model!C820&gt;0.4,Model!C820&lt;0.05),0.2550503,Model!C820)</f>
        <v>0.25505030000000001</v>
      </c>
      <c r="L814" s="13">
        <f>IF(OR(Model!D820&gt;5,Model!D820&lt;0.05),2.2251955,Model!D820)</f>
        <v>2.2251954999999999</v>
      </c>
      <c r="M814" s="13">
        <f>IF(OR(Model!E820&gt;3800,Model!E820&lt;0.02),1979.0503,Model!E820)</f>
        <v>1979.0503000000001</v>
      </c>
      <c r="N814" s="13">
        <f>IF(OR(Model!F820&gt;100,Model!F820&lt;0.02),44.390782,Model!F820)</f>
        <v>44.390782000000002</v>
      </c>
      <c r="O814" s="13">
        <f>IF(OR(Model!G820&gt;6,Model!G820&lt;0.02),1.74888827,Model!G820)</f>
        <v>1.7488882699999999</v>
      </c>
      <c r="P814" s="13">
        <f>IF(OR(Model!H820&gt;0.6,Model!H820&lt;0.02),0.3561162,Model!H820)</f>
        <v>0.35611619999999999</v>
      </c>
      <c r="Q814" s="13">
        <f>IF(OR(Model!I820&gt;80,Model!I820&lt;0.02),39.55,Model!I820)</f>
        <v>39.549999999999997</v>
      </c>
      <c r="R814" s="13">
        <f>IF(OR(Model!J820&gt;80,Model!J820&lt;0.02),39.55,Model!J820)</f>
        <v>39.549999999999997</v>
      </c>
      <c r="S814" s="13">
        <f>IF(OR(Model!K820&gt;120,Model!K820&lt;0.02),63.9,Model!K820)</f>
        <v>63.9</v>
      </c>
      <c r="T814" s="13">
        <f>IF(OR(Model!L820&gt;11,Model!L820&lt;0.02),6.4719718,Model!L820)</f>
        <v>6.4719718000000004</v>
      </c>
      <c r="U814" s="13">
        <f t="shared" si="12"/>
        <v>0.94885144831249479</v>
      </c>
      <c r="V814" t="b">
        <f>IF(Model!B820&gt;0,'Calulations '!J814-U814)</f>
        <v>0</v>
      </c>
    </row>
    <row r="815" spans="10:22" x14ac:dyDescent="0.3">
      <c r="J815" s="13">
        <f>IF(OR(Model!B821&gt;7,Model!B821&lt;0.5),3.433,Model!B821)</f>
        <v>3.4329999999999998</v>
      </c>
      <c r="K815" s="13">
        <f>IF(OR(Model!C821&gt;0.4,Model!C821&lt;0.05),0.2550503,Model!C821)</f>
        <v>0.25505030000000001</v>
      </c>
      <c r="L815" s="13">
        <f>IF(OR(Model!D821&gt;5,Model!D821&lt;0.05),2.2251955,Model!D821)</f>
        <v>2.2251954999999999</v>
      </c>
      <c r="M815" s="13">
        <f>IF(OR(Model!E821&gt;3800,Model!E821&lt;0.02),1979.0503,Model!E821)</f>
        <v>1979.0503000000001</v>
      </c>
      <c r="N815" s="13">
        <f>IF(OR(Model!F821&gt;100,Model!F821&lt;0.02),44.390782,Model!F821)</f>
        <v>44.390782000000002</v>
      </c>
      <c r="O815" s="13">
        <f>IF(OR(Model!G821&gt;6,Model!G821&lt;0.02),1.74888827,Model!G821)</f>
        <v>1.7488882699999999</v>
      </c>
      <c r="P815" s="13">
        <f>IF(OR(Model!H821&gt;0.6,Model!H821&lt;0.02),0.3561162,Model!H821)</f>
        <v>0.35611619999999999</v>
      </c>
      <c r="Q815" s="13">
        <f>IF(OR(Model!I821&gt;80,Model!I821&lt;0.02),39.55,Model!I821)</f>
        <v>39.549999999999997</v>
      </c>
      <c r="R815" s="13">
        <f>IF(OR(Model!J821&gt;80,Model!J821&lt;0.02),39.55,Model!J821)</f>
        <v>39.549999999999997</v>
      </c>
      <c r="S815" s="13">
        <f>IF(OR(Model!K821&gt;120,Model!K821&lt;0.02),63.9,Model!K821)</f>
        <v>63.9</v>
      </c>
      <c r="T815" s="13">
        <f>IF(OR(Model!L821&gt;11,Model!L821&lt;0.02),6.4719718,Model!L821)</f>
        <v>6.4719718000000004</v>
      </c>
      <c r="U815" s="13">
        <f t="shared" si="12"/>
        <v>0.94885144831249479</v>
      </c>
      <c r="V815" t="b">
        <f>IF(Model!B821&gt;0,'Calulations '!J815-U815)</f>
        <v>0</v>
      </c>
    </row>
    <row r="816" spans="10:22" x14ac:dyDescent="0.3">
      <c r="J816" s="13">
        <f>IF(OR(Model!B822&gt;7,Model!B822&lt;0.5),3.433,Model!B822)</f>
        <v>3.4329999999999998</v>
      </c>
      <c r="K816" s="13">
        <f>IF(OR(Model!C822&gt;0.4,Model!C822&lt;0.05),0.2550503,Model!C822)</f>
        <v>0.25505030000000001</v>
      </c>
      <c r="L816" s="13">
        <f>IF(OR(Model!D822&gt;5,Model!D822&lt;0.05),2.2251955,Model!D822)</f>
        <v>2.2251954999999999</v>
      </c>
      <c r="M816" s="13">
        <f>IF(OR(Model!E822&gt;3800,Model!E822&lt;0.02),1979.0503,Model!E822)</f>
        <v>1979.0503000000001</v>
      </c>
      <c r="N816" s="13">
        <f>IF(OR(Model!F822&gt;100,Model!F822&lt;0.02),44.390782,Model!F822)</f>
        <v>44.390782000000002</v>
      </c>
      <c r="O816" s="13">
        <f>IF(OR(Model!G822&gt;6,Model!G822&lt;0.02),1.74888827,Model!G822)</f>
        <v>1.7488882699999999</v>
      </c>
      <c r="P816" s="13">
        <f>IF(OR(Model!H822&gt;0.6,Model!H822&lt;0.02),0.3561162,Model!H822)</f>
        <v>0.35611619999999999</v>
      </c>
      <c r="Q816" s="13">
        <f>IF(OR(Model!I822&gt;80,Model!I822&lt;0.02),39.55,Model!I822)</f>
        <v>39.549999999999997</v>
      </c>
      <c r="R816" s="13">
        <f>IF(OR(Model!J822&gt;80,Model!J822&lt;0.02),39.55,Model!J822)</f>
        <v>39.549999999999997</v>
      </c>
      <c r="S816" s="13">
        <f>IF(OR(Model!K822&gt;120,Model!K822&lt;0.02),63.9,Model!K822)</f>
        <v>63.9</v>
      </c>
      <c r="T816" s="13">
        <f>IF(OR(Model!L822&gt;11,Model!L822&lt;0.02),6.4719718,Model!L822)</f>
        <v>6.4719718000000004</v>
      </c>
      <c r="U816" s="13">
        <f t="shared" si="12"/>
        <v>0.94885144831249479</v>
      </c>
      <c r="V816" t="b">
        <f>IF(Model!B822&gt;0,'Calulations '!J816-U816)</f>
        <v>0</v>
      </c>
    </row>
    <row r="817" spans="10:22" x14ac:dyDescent="0.3">
      <c r="J817" s="13">
        <f>IF(OR(Model!B823&gt;7,Model!B823&lt;0.5),3.433,Model!B823)</f>
        <v>3.4329999999999998</v>
      </c>
      <c r="K817" s="13">
        <f>IF(OR(Model!C823&gt;0.4,Model!C823&lt;0.05),0.2550503,Model!C823)</f>
        <v>0.25505030000000001</v>
      </c>
      <c r="L817" s="13">
        <f>IF(OR(Model!D823&gt;5,Model!D823&lt;0.05),2.2251955,Model!D823)</f>
        <v>2.2251954999999999</v>
      </c>
      <c r="M817" s="13">
        <f>IF(OR(Model!E823&gt;3800,Model!E823&lt;0.02),1979.0503,Model!E823)</f>
        <v>1979.0503000000001</v>
      </c>
      <c r="N817" s="13">
        <f>IF(OR(Model!F823&gt;100,Model!F823&lt;0.02),44.390782,Model!F823)</f>
        <v>44.390782000000002</v>
      </c>
      <c r="O817" s="13">
        <f>IF(OR(Model!G823&gt;6,Model!G823&lt;0.02),1.74888827,Model!G823)</f>
        <v>1.7488882699999999</v>
      </c>
      <c r="P817" s="13">
        <f>IF(OR(Model!H823&gt;0.6,Model!H823&lt;0.02),0.3561162,Model!H823)</f>
        <v>0.35611619999999999</v>
      </c>
      <c r="Q817" s="13">
        <f>IF(OR(Model!I823&gt;80,Model!I823&lt;0.02),39.55,Model!I823)</f>
        <v>39.549999999999997</v>
      </c>
      <c r="R817" s="13">
        <f>IF(OR(Model!J823&gt;80,Model!J823&lt;0.02),39.55,Model!J823)</f>
        <v>39.549999999999997</v>
      </c>
      <c r="S817" s="13">
        <f>IF(OR(Model!K823&gt;120,Model!K823&lt;0.02),63.9,Model!K823)</f>
        <v>63.9</v>
      </c>
      <c r="T817" s="13">
        <f>IF(OR(Model!L823&gt;11,Model!L823&lt;0.02),6.4719718,Model!L823)</f>
        <v>6.4719718000000004</v>
      </c>
      <c r="U817" s="13">
        <f t="shared" si="12"/>
        <v>0.94885144831249479</v>
      </c>
      <c r="V817" t="b">
        <f>IF(Model!B823&gt;0,'Calulations '!J817-U817)</f>
        <v>0</v>
      </c>
    </row>
    <row r="818" spans="10:22" x14ac:dyDescent="0.3">
      <c r="J818" s="13">
        <f>IF(OR(Model!B824&gt;7,Model!B824&lt;0.5),3.433,Model!B824)</f>
        <v>3.4329999999999998</v>
      </c>
      <c r="K818" s="13">
        <f>IF(OR(Model!C824&gt;0.4,Model!C824&lt;0.05),0.2550503,Model!C824)</f>
        <v>0.25505030000000001</v>
      </c>
      <c r="L818" s="13">
        <f>IF(OR(Model!D824&gt;5,Model!D824&lt;0.05),2.2251955,Model!D824)</f>
        <v>2.2251954999999999</v>
      </c>
      <c r="M818" s="13">
        <f>IF(OR(Model!E824&gt;3800,Model!E824&lt;0.02),1979.0503,Model!E824)</f>
        <v>1979.0503000000001</v>
      </c>
      <c r="N818" s="13">
        <f>IF(OR(Model!F824&gt;100,Model!F824&lt;0.02),44.390782,Model!F824)</f>
        <v>44.390782000000002</v>
      </c>
      <c r="O818" s="13">
        <f>IF(OR(Model!G824&gt;6,Model!G824&lt;0.02),1.74888827,Model!G824)</f>
        <v>1.7488882699999999</v>
      </c>
      <c r="P818" s="13">
        <f>IF(OR(Model!H824&gt;0.6,Model!H824&lt;0.02),0.3561162,Model!H824)</f>
        <v>0.35611619999999999</v>
      </c>
      <c r="Q818" s="13">
        <f>IF(OR(Model!I824&gt;80,Model!I824&lt;0.02),39.55,Model!I824)</f>
        <v>39.549999999999997</v>
      </c>
      <c r="R818" s="13">
        <f>IF(OR(Model!J824&gt;80,Model!J824&lt;0.02),39.55,Model!J824)</f>
        <v>39.549999999999997</v>
      </c>
      <c r="S818" s="13">
        <f>IF(OR(Model!K824&gt;120,Model!K824&lt;0.02),63.9,Model!K824)</f>
        <v>63.9</v>
      </c>
      <c r="T818" s="13">
        <f>IF(OR(Model!L824&gt;11,Model!L824&lt;0.02),6.4719718,Model!L824)</f>
        <v>6.4719718000000004</v>
      </c>
      <c r="U818" s="13">
        <f t="shared" si="12"/>
        <v>0.94885144831249479</v>
      </c>
      <c r="V818" t="b">
        <f>IF(Model!B824&gt;0,'Calulations '!J818-U818)</f>
        <v>0</v>
      </c>
    </row>
    <row r="819" spans="10:22" x14ac:dyDescent="0.3">
      <c r="J819" s="13">
        <f>IF(OR(Model!B825&gt;7,Model!B825&lt;0.5),3.433,Model!B825)</f>
        <v>3.4329999999999998</v>
      </c>
      <c r="K819" s="13">
        <f>IF(OR(Model!C825&gt;0.4,Model!C825&lt;0.05),0.2550503,Model!C825)</f>
        <v>0.25505030000000001</v>
      </c>
      <c r="L819" s="13">
        <f>IF(OR(Model!D825&gt;5,Model!D825&lt;0.05),2.2251955,Model!D825)</f>
        <v>2.2251954999999999</v>
      </c>
      <c r="M819" s="13">
        <f>IF(OR(Model!E825&gt;3800,Model!E825&lt;0.02),1979.0503,Model!E825)</f>
        <v>1979.0503000000001</v>
      </c>
      <c r="N819" s="13">
        <f>IF(OR(Model!F825&gt;100,Model!F825&lt;0.02),44.390782,Model!F825)</f>
        <v>44.390782000000002</v>
      </c>
      <c r="O819" s="13">
        <f>IF(OR(Model!G825&gt;6,Model!G825&lt;0.02),1.74888827,Model!G825)</f>
        <v>1.7488882699999999</v>
      </c>
      <c r="P819" s="13">
        <f>IF(OR(Model!H825&gt;0.6,Model!H825&lt;0.02),0.3561162,Model!H825)</f>
        <v>0.35611619999999999</v>
      </c>
      <c r="Q819" s="13">
        <f>IF(OR(Model!I825&gt;80,Model!I825&lt;0.02),39.55,Model!I825)</f>
        <v>39.549999999999997</v>
      </c>
      <c r="R819" s="13">
        <f>IF(OR(Model!J825&gt;80,Model!J825&lt;0.02),39.55,Model!J825)</f>
        <v>39.549999999999997</v>
      </c>
      <c r="S819" s="13">
        <f>IF(OR(Model!K825&gt;120,Model!K825&lt;0.02),63.9,Model!K825)</f>
        <v>63.9</v>
      </c>
      <c r="T819" s="13">
        <f>IF(OR(Model!L825&gt;11,Model!L825&lt;0.02),6.4719718,Model!L825)</f>
        <v>6.4719718000000004</v>
      </c>
      <c r="U819" s="13">
        <f t="shared" si="12"/>
        <v>0.94885144831249479</v>
      </c>
      <c r="V819" t="b">
        <f>IF(Model!B825&gt;0,'Calulations '!J819-U819)</f>
        <v>0</v>
      </c>
    </row>
    <row r="820" spans="10:22" x14ac:dyDescent="0.3">
      <c r="J820" s="13">
        <f>IF(OR(Model!B826&gt;7,Model!B826&lt;0.5),3.433,Model!B826)</f>
        <v>3.4329999999999998</v>
      </c>
      <c r="K820" s="13">
        <f>IF(OR(Model!C826&gt;0.4,Model!C826&lt;0.05),0.2550503,Model!C826)</f>
        <v>0.25505030000000001</v>
      </c>
      <c r="L820" s="13">
        <f>IF(OR(Model!D826&gt;5,Model!D826&lt;0.05),2.2251955,Model!D826)</f>
        <v>2.2251954999999999</v>
      </c>
      <c r="M820" s="13">
        <f>IF(OR(Model!E826&gt;3800,Model!E826&lt;0.02),1979.0503,Model!E826)</f>
        <v>1979.0503000000001</v>
      </c>
      <c r="N820" s="13">
        <f>IF(OR(Model!F826&gt;100,Model!F826&lt;0.02),44.390782,Model!F826)</f>
        <v>44.390782000000002</v>
      </c>
      <c r="O820" s="13">
        <f>IF(OR(Model!G826&gt;6,Model!G826&lt;0.02),1.74888827,Model!G826)</f>
        <v>1.7488882699999999</v>
      </c>
      <c r="P820" s="13">
        <f>IF(OR(Model!H826&gt;0.6,Model!H826&lt;0.02),0.3561162,Model!H826)</f>
        <v>0.35611619999999999</v>
      </c>
      <c r="Q820" s="13">
        <f>IF(OR(Model!I826&gt;80,Model!I826&lt;0.02),39.55,Model!I826)</f>
        <v>39.549999999999997</v>
      </c>
      <c r="R820" s="13">
        <f>IF(OR(Model!J826&gt;80,Model!J826&lt;0.02),39.55,Model!J826)</f>
        <v>39.549999999999997</v>
      </c>
      <c r="S820" s="13">
        <f>IF(OR(Model!K826&gt;120,Model!K826&lt;0.02),63.9,Model!K826)</f>
        <v>63.9</v>
      </c>
      <c r="T820" s="13">
        <f>IF(OR(Model!L826&gt;11,Model!L826&lt;0.02),6.4719718,Model!L826)</f>
        <v>6.4719718000000004</v>
      </c>
      <c r="U820" s="13">
        <f t="shared" si="12"/>
        <v>0.94885144831249479</v>
      </c>
      <c r="V820" t="b">
        <f>IF(Model!B826&gt;0,'Calulations '!J820-U820)</f>
        <v>0</v>
      </c>
    </row>
    <row r="821" spans="10:22" x14ac:dyDescent="0.3">
      <c r="J821" s="13">
        <f>IF(OR(Model!B827&gt;7,Model!B827&lt;0.5),3.433,Model!B827)</f>
        <v>3.4329999999999998</v>
      </c>
      <c r="K821" s="13">
        <f>IF(OR(Model!C827&gt;0.4,Model!C827&lt;0.05),0.2550503,Model!C827)</f>
        <v>0.25505030000000001</v>
      </c>
      <c r="L821" s="13">
        <f>IF(OR(Model!D827&gt;5,Model!D827&lt;0.05),2.2251955,Model!D827)</f>
        <v>2.2251954999999999</v>
      </c>
      <c r="M821" s="13">
        <f>IF(OR(Model!E827&gt;3800,Model!E827&lt;0.02),1979.0503,Model!E827)</f>
        <v>1979.0503000000001</v>
      </c>
      <c r="N821" s="13">
        <f>IF(OR(Model!F827&gt;100,Model!F827&lt;0.02),44.390782,Model!F827)</f>
        <v>44.390782000000002</v>
      </c>
      <c r="O821" s="13">
        <f>IF(OR(Model!G827&gt;6,Model!G827&lt;0.02),1.74888827,Model!G827)</f>
        <v>1.7488882699999999</v>
      </c>
      <c r="P821" s="13">
        <f>IF(OR(Model!H827&gt;0.6,Model!H827&lt;0.02),0.3561162,Model!H827)</f>
        <v>0.35611619999999999</v>
      </c>
      <c r="Q821" s="13">
        <f>IF(OR(Model!I827&gt;80,Model!I827&lt;0.02),39.55,Model!I827)</f>
        <v>39.549999999999997</v>
      </c>
      <c r="R821" s="13">
        <f>IF(OR(Model!J827&gt;80,Model!J827&lt;0.02),39.55,Model!J827)</f>
        <v>39.549999999999997</v>
      </c>
      <c r="S821" s="13">
        <f>IF(OR(Model!K827&gt;120,Model!K827&lt;0.02),63.9,Model!K827)</f>
        <v>63.9</v>
      </c>
      <c r="T821" s="13">
        <f>IF(OR(Model!L827&gt;11,Model!L827&lt;0.02),6.4719718,Model!L827)</f>
        <v>6.4719718000000004</v>
      </c>
      <c r="U821" s="13">
        <f t="shared" si="12"/>
        <v>0.94885144831249479</v>
      </c>
      <c r="V821" t="b">
        <f>IF(Model!B827&gt;0,'Calulations '!J821-U821)</f>
        <v>0</v>
      </c>
    </row>
    <row r="822" spans="10:22" x14ac:dyDescent="0.3">
      <c r="J822" s="13">
        <f>IF(OR(Model!B828&gt;7,Model!B828&lt;0.5),3.433,Model!B828)</f>
        <v>3.4329999999999998</v>
      </c>
      <c r="K822" s="13">
        <f>IF(OR(Model!C828&gt;0.4,Model!C828&lt;0.05),0.2550503,Model!C828)</f>
        <v>0.25505030000000001</v>
      </c>
      <c r="L822" s="13">
        <f>IF(OR(Model!D828&gt;5,Model!D828&lt;0.05),2.2251955,Model!D828)</f>
        <v>2.2251954999999999</v>
      </c>
      <c r="M822" s="13">
        <f>IF(OR(Model!E828&gt;3800,Model!E828&lt;0.02),1979.0503,Model!E828)</f>
        <v>1979.0503000000001</v>
      </c>
      <c r="N822" s="13">
        <f>IF(OR(Model!F828&gt;100,Model!F828&lt;0.02),44.390782,Model!F828)</f>
        <v>44.390782000000002</v>
      </c>
      <c r="O822" s="13">
        <f>IF(OR(Model!G828&gt;6,Model!G828&lt;0.02),1.74888827,Model!G828)</f>
        <v>1.7488882699999999</v>
      </c>
      <c r="P822" s="13">
        <f>IF(OR(Model!H828&gt;0.6,Model!H828&lt;0.02),0.3561162,Model!H828)</f>
        <v>0.35611619999999999</v>
      </c>
      <c r="Q822" s="13">
        <f>IF(OR(Model!I828&gt;80,Model!I828&lt;0.02),39.55,Model!I828)</f>
        <v>39.549999999999997</v>
      </c>
      <c r="R822" s="13">
        <f>IF(OR(Model!J828&gt;80,Model!J828&lt;0.02),39.55,Model!J828)</f>
        <v>39.549999999999997</v>
      </c>
      <c r="S822" s="13">
        <f>IF(OR(Model!K828&gt;120,Model!K828&lt;0.02),63.9,Model!K828)</f>
        <v>63.9</v>
      </c>
      <c r="T822" s="13">
        <f>IF(OR(Model!L828&gt;11,Model!L828&lt;0.02),6.4719718,Model!L828)</f>
        <v>6.4719718000000004</v>
      </c>
      <c r="U822" s="13">
        <f t="shared" si="12"/>
        <v>0.94885144831249479</v>
      </c>
      <c r="V822" t="b">
        <f>IF(Model!B828&gt;0,'Calulations '!J822-U822)</f>
        <v>0</v>
      </c>
    </row>
    <row r="823" spans="10:22" x14ac:dyDescent="0.3">
      <c r="J823" s="13">
        <f>IF(OR(Model!B829&gt;7,Model!B829&lt;0.5),3.433,Model!B829)</f>
        <v>3.4329999999999998</v>
      </c>
      <c r="K823" s="13">
        <f>IF(OR(Model!C829&gt;0.4,Model!C829&lt;0.05),0.2550503,Model!C829)</f>
        <v>0.25505030000000001</v>
      </c>
      <c r="L823" s="13">
        <f>IF(OR(Model!D829&gt;5,Model!D829&lt;0.05),2.2251955,Model!D829)</f>
        <v>2.2251954999999999</v>
      </c>
      <c r="M823" s="13">
        <f>IF(OR(Model!E829&gt;3800,Model!E829&lt;0.02),1979.0503,Model!E829)</f>
        <v>1979.0503000000001</v>
      </c>
      <c r="N823" s="13">
        <f>IF(OR(Model!F829&gt;100,Model!F829&lt;0.02),44.390782,Model!F829)</f>
        <v>44.390782000000002</v>
      </c>
      <c r="O823" s="13">
        <f>IF(OR(Model!G829&gt;6,Model!G829&lt;0.02),1.74888827,Model!G829)</f>
        <v>1.7488882699999999</v>
      </c>
      <c r="P823" s="13">
        <f>IF(OR(Model!H829&gt;0.6,Model!H829&lt;0.02),0.3561162,Model!H829)</f>
        <v>0.35611619999999999</v>
      </c>
      <c r="Q823" s="13">
        <f>IF(OR(Model!I829&gt;80,Model!I829&lt;0.02),39.55,Model!I829)</f>
        <v>39.549999999999997</v>
      </c>
      <c r="R823" s="13">
        <f>IF(OR(Model!J829&gt;80,Model!J829&lt;0.02),39.55,Model!J829)</f>
        <v>39.549999999999997</v>
      </c>
      <c r="S823" s="13">
        <f>IF(OR(Model!K829&gt;120,Model!K829&lt;0.02),63.9,Model!K829)</f>
        <v>63.9</v>
      </c>
      <c r="T823" s="13">
        <f>IF(OR(Model!L829&gt;11,Model!L829&lt;0.02),6.4719718,Model!L829)</f>
        <v>6.4719718000000004</v>
      </c>
      <c r="U823" s="13">
        <f t="shared" si="12"/>
        <v>0.94885144831249479</v>
      </c>
      <c r="V823" t="b">
        <f>IF(Model!B829&gt;0,'Calulations '!J823-U823)</f>
        <v>0</v>
      </c>
    </row>
    <row r="824" spans="10:22" x14ac:dyDescent="0.3">
      <c r="J824" s="13">
        <f>IF(OR(Model!B830&gt;7,Model!B830&lt;0.5),3.433,Model!B830)</f>
        <v>3.4329999999999998</v>
      </c>
      <c r="K824" s="13">
        <f>IF(OR(Model!C830&gt;0.4,Model!C830&lt;0.05),0.2550503,Model!C830)</f>
        <v>0.25505030000000001</v>
      </c>
      <c r="L824" s="13">
        <f>IF(OR(Model!D830&gt;5,Model!D830&lt;0.05),2.2251955,Model!D830)</f>
        <v>2.2251954999999999</v>
      </c>
      <c r="M824" s="13">
        <f>IF(OR(Model!E830&gt;3800,Model!E830&lt;0.02),1979.0503,Model!E830)</f>
        <v>1979.0503000000001</v>
      </c>
      <c r="N824" s="13">
        <f>IF(OR(Model!F830&gt;100,Model!F830&lt;0.02),44.390782,Model!F830)</f>
        <v>44.390782000000002</v>
      </c>
      <c r="O824" s="13">
        <f>IF(OR(Model!G830&gt;6,Model!G830&lt;0.02),1.74888827,Model!G830)</f>
        <v>1.7488882699999999</v>
      </c>
      <c r="P824" s="13">
        <f>IF(OR(Model!H830&gt;0.6,Model!H830&lt;0.02),0.3561162,Model!H830)</f>
        <v>0.35611619999999999</v>
      </c>
      <c r="Q824" s="13">
        <f>IF(OR(Model!I830&gt;80,Model!I830&lt;0.02),39.55,Model!I830)</f>
        <v>39.549999999999997</v>
      </c>
      <c r="R824" s="13">
        <f>IF(OR(Model!J830&gt;80,Model!J830&lt;0.02),39.55,Model!J830)</f>
        <v>39.549999999999997</v>
      </c>
      <c r="S824" s="13">
        <f>IF(OR(Model!K830&gt;120,Model!K830&lt;0.02),63.9,Model!K830)</f>
        <v>63.9</v>
      </c>
      <c r="T824" s="13">
        <f>IF(OR(Model!L830&gt;11,Model!L830&lt;0.02),6.4719718,Model!L830)</f>
        <v>6.4719718000000004</v>
      </c>
      <c r="U824" s="13">
        <f t="shared" si="12"/>
        <v>0.94885144831249479</v>
      </c>
      <c r="V824" t="b">
        <f>IF(Model!B830&gt;0,'Calulations '!J824-U824)</f>
        <v>0</v>
      </c>
    </row>
    <row r="825" spans="10:22" x14ac:dyDescent="0.3">
      <c r="J825" s="13">
        <f>IF(OR(Model!B831&gt;7,Model!B831&lt;0.5),3.433,Model!B831)</f>
        <v>3.4329999999999998</v>
      </c>
      <c r="K825" s="13">
        <f>IF(OR(Model!C831&gt;0.4,Model!C831&lt;0.05),0.2550503,Model!C831)</f>
        <v>0.25505030000000001</v>
      </c>
      <c r="L825" s="13">
        <f>IF(OR(Model!D831&gt;5,Model!D831&lt;0.05),2.2251955,Model!D831)</f>
        <v>2.2251954999999999</v>
      </c>
      <c r="M825" s="13">
        <f>IF(OR(Model!E831&gt;3800,Model!E831&lt;0.02),1979.0503,Model!E831)</f>
        <v>1979.0503000000001</v>
      </c>
      <c r="N825" s="13">
        <f>IF(OR(Model!F831&gt;100,Model!F831&lt;0.02),44.390782,Model!F831)</f>
        <v>44.390782000000002</v>
      </c>
      <c r="O825" s="13">
        <f>IF(OR(Model!G831&gt;6,Model!G831&lt;0.02),1.74888827,Model!G831)</f>
        <v>1.7488882699999999</v>
      </c>
      <c r="P825" s="13">
        <f>IF(OR(Model!H831&gt;0.6,Model!H831&lt;0.02),0.3561162,Model!H831)</f>
        <v>0.35611619999999999</v>
      </c>
      <c r="Q825" s="13">
        <f>IF(OR(Model!I831&gt;80,Model!I831&lt;0.02),39.55,Model!I831)</f>
        <v>39.549999999999997</v>
      </c>
      <c r="R825" s="13">
        <f>IF(OR(Model!J831&gt;80,Model!J831&lt;0.02),39.55,Model!J831)</f>
        <v>39.549999999999997</v>
      </c>
      <c r="S825" s="13">
        <f>IF(OR(Model!K831&gt;120,Model!K831&lt;0.02),63.9,Model!K831)</f>
        <v>63.9</v>
      </c>
      <c r="T825" s="13">
        <f>IF(OR(Model!L831&gt;11,Model!L831&lt;0.02),6.4719718,Model!L831)</f>
        <v>6.4719718000000004</v>
      </c>
      <c r="U825" s="13">
        <f t="shared" si="12"/>
        <v>0.94885144831249479</v>
      </c>
      <c r="V825" t="b">
        <f>IF(Model!B831&gt;0,'Calulations '!J825-U825)</f>
        <v>0</v>
      </c>
    </row>
    <row r="826" spans="10:22" x14ac:dyDescent="0.3">
      <c r="J826" s="13">
        <f>IF(OR(Model!B832&gt;7,Model!B832&lt;0.5),3.433,Model!B832)</f>
        <v>3.4329999999999998</v>
      </c>
      <c r="K826" s="13">
        <f>IF(OR(Model!C832&gt;0.4,Model!C832&lt;0.05),0.2550503,Model!C832)</f>
        <v>0.25505030000000001</v>
      </c>
      <c r="L826" s="13">
        <f>IF(OR(Model!D832&gt;5,Model!D832&lt;0.05),2.2251955,Model!D832)</f>
        <v>2.2251954999999999</v>
      </c>
      <c r="M826" s="13">
        <f>IF(OR(Model!E832&gt;3800,Model!E832&lt;0.02),1979.0503,Model!E832)</f>
        <v>1979.0503000000001</v>
      </c>
      <c r="N826" s="13">
        <f>IF(OR(Model!F832&gt;100,Model!F832&lt;0.02),44.390782,Model!F832)</f>
        <v>44.390782000000002</v>
      </c>
      <c r="O826" s="13">
        <f>IF(OR(Model!G832&gt;6,Model!G832&lt;0.02),1.74888827,Model!G832)</f>
        <v>1.7488882699999999</v>
      </c>
      <c r="P826" s="13">
        <f>IF(OR(Model!H832&gt;0.6,Model!H832&lt;0.02),0.3561162,Model!H832)</f>
        <v>0.35611619999999999</v>
      </c>
      <c r="Q826" s="13">
        <f>IF(OR(Model!I832&gt;80,Model!I832&lt;0.02),39.55,Model!I832)</f>
        <v>39.549999999999997</v>
      </c>
      <c r="R826" s="13">
        <f>IF(OR(Model!J832&gt;80,Model!J832&lt;0.02),39.55,Model!J832)</f>
        <v>39.549999999999997</v>
      </c>
      <c r="S826" s="13">
        <f>IF(OR(Model!K832&gt;120,Model!K832&lt;0.02),63.9,Model!K832)</f>
        <v>63.9</v>
      </c>
      <c r="T826" s="13">
        <f>IF(OR(Model!L832&gt;11,Model!L832&lt;0.02),6.4719718,Model!L832)</f>
        <v>6.4719718000000004</v>
      </c>
      <c r="U826" s="13">
        <f t="shared" si="12"/>
        <v>0.94885144831249479</v>
      </c>
      <c r="V826" t="b">
        <f>IF(Model!B832&gt;0,'Calulations '!J826-U826)</f>
        <v>0</v>
      </c>
    </row>
    <row r="827" spans="10:22" x14ac:dyDescent="0.3">
      <c r="J827" s="13">
        <f>IF(OR(Model!B833&gt;7,Model!B833&lt;0.5),3.433,Model!B833)</f>
        <v>3.4329999999999998</v>
      </c>
      <c r="K827" s="13">
        <f>IF(OR(Model!C833&gt;0.4,Model!C833&lt;0.05),0.2550503,Model!C833)</f>
        <v>0.25505030000000001</v>
      </c>
      <c r="L827" s="13">
        <f>IF(OR(Model!D833&gt;5,Model!D833&lt;0.05),2.2251955,Model!D833)</f>
        <v>2.2251954999999999</v>
      </c>
      <c r="M827" s="13">
        <f>IF(OR(Model!E833&gt;3800,Model!E833&lt;0.02),1979.0503,Model!E833)</f>
        <v>1979.0503000000001</v>
      </c>
      <c r="N827" s="13">
        <f>IF(OR(Model!F833&gt;100,Model!F833&lt;0.02),44.390782,Model!F833)</f>
        <v>44.390782000000002</v>
      </c>
      <c r="O827" s="13">
        <f>IF(OR(Model!G833&gt;6,Model!G833&lt;0.02),1.74888827,Model!G833)</f>
        <v>1.7488882699999999</v>
      </c>
      <c r="P827" s="13">
        <f>IF(OR(Model!H833&gt;0.6,Model!H833&lt;0.02),0.3561162,Model!H833)</f>
        <v>0.35611619999999999</v>
      </c>
      <c r="Q827" s="13">
        <f>IF(OR(Model!I833&gt;80,Model!I833&lt;0.02),39.55,Model!I833)</f>
        <v>39.549999999999997</v>
      </c>
      <c r="R827" s="13">
        <f>IF(OR(Model!J833&gt;80,Model!J833&lt;0.02),39.55,Model!J833)</f>
        <v>39.549999999999997</v>
      </c>
      <c r="S827" s="13">
        <f>IF(OR(Model!K833&gt;120,Model!K833&lt;0.02),63.9,Model!K833)</f>
        <v>63.9</v>
      </c>
      <c r="T827" s="13">
        <f>IF(OR(Model!L833&gt;11,Model!L833&lt;0.02),6.4719718,Model!L833)</f>
        <v>6.4719718000000004</v>
      </c>
      <c r="U827" s="13">
        <f t="shared" si="12"/>
        <v>0.94885144831249479</v>
      </c>
      <c r="V827" t="b">
        <f>IF(Model!B833&gt;0,'Calulations '!J827-U827)</f>
        <v>0</v>
      </c>
    </row>
    <row r="828" spans="10:22" x14ac:dyDescent="0.3">
      <c r="J828" s="13">
        <f>IF(OR(Model!B834&gt;7,Model!B834&lt;0.5),3.433,Model!B834)</f>
        <v>3.4329999999999998</v>
      </c>
      <c r="K828" s="13">
        <f>IF(OR(Model!C834&gt;0.4,Model!C834&lt;0.05),0.2550503,Model!C834)</f>
        <v>0.25505030000000001</v>
      </c>
      <c r="L828" s="13">
        <f>IF(OR(Model!D834&gt;5,Model!D834&lt;0.05),2.2251955,Model!D834)</f>
        <v>2.2251954999999999</v>
      </c>
      <c r="M828" s="13">
        <f>IF(OR(Model!E834&gt;3800,Model!E834&lt;0.02),1979.0503,Model!E834)</f>
        <v>1979.0503000000001</v>
      </c>
      <c r="N828" s="13">
        <f>IF(OR(Model!F834&gt;100,Model!F834&lt;0.02),44.390782,Model!F834)</f>
        <v>44.390782000000002</v>
      </c>
      <c r="O828" s="13">
        <f>IF(OR(Model!G834&gt;6,Model!G834&lt;0.02),1.74888827,Model!G834)</f>
        <v>1.7488882699999999</v>
      </c>
      <c r="P828" s="13">
        <f>IF(OR(Model!H834&gt;0.6,Model!H834&lt;0.02),0.3561162,Model!H834)</f>
        <v>0.35611619999999999</v>
      </c>
      <c r="Q828" s="13">
        <f>IF(OR(Model!I834&gt;80,Model!I834&lt;0.02),39.55,Model!I834)</f>
        <v>39.549999999999997</v>
      </c>
      <c r="R828" s="13">
        <f>IF(OR(Model!J834&gt;80,Model!J834&lt;0.02),39.55,Model!J834)</f>
        <v>39.549999999999997</v>
      </c>
      <c r="S828" s="13">
        <f>IF(OR(Model!K834&gt;120,Model!K834&lt;0.02),63.9,Model!K834)</f>
        <v>63.9</v>
      </c>
      <c r="T828" s="13">
        <f>IF(OR(Model!L834&gt;11,Model!L834&lt;0.02),6.4719718,Model!L834)</f>
        <v>6.4719718000000004</v>
      </c>
      <c r="U828" s="13">
        <f t="shared" si="12"/>
        <v>0.94885144831249479</v>
      </c>
      <c r="V828" t="b">
        <f>IF(Model!B834&gt;0,'Calulations '!J828-U828)</f>
        <v>0</v>
      </c>
    </row>
    <row r="829" spans="10:22" x14ac:dyDescent="0.3">
      <c r="J829" s="13">
        <f>IF(OR(Model!B835&gt;7,Model!B835&lt;0.5),3.433,Model!B835)</f>
        <v>3.4329999999999998</v>
      </c>
      <c r="K829" s="13">
        <f>IF(OR(Model!C835&gt;0.4,Model!C835&lt;0.05),0.2550503,Model!C835)</f>
        <v>0.25505030000000001</v>
      </c>
      <c r="L829" s="13">
        <f>IF(OR(Model!D835&gt;5,Model!D835&lt;0.05),2.2251955,Model!D835)</f>
        <v>2.2251954999999999</v>
      </c>
      <c r="M829" s="13">
        <f>IF(OR(Model!E835&gt;3800,Model!E835&lt;0.02),1979.0503,Model!E835)</f>
        <v>1979.0503000000001</v>
      </c>
      <c r="N829" s="13">
        <f>IF(OR(Model!F835&gt;100,Model!F835&lt;0.02),44.390782,Model!F835)</f>
        <v>44.390782000000002</v>
      </c>
      <c r="O829" s="13">
        <f>IF(OR(Model!G835&gt;6,Model!G835&lt;0.02),1.74888827,Model!G835)</f>
        <v>1.7488882699999999</v>
      </c>
      <c r="P829" s="13">
        <f>IF(OR(Model!H835&gt;0.6,Model!H835&lt;0.02),0.3561162,Model!H835)</f>
        <v>0.35611619999999999</v>
      </c>
      <c r="Q829" s="13">
        <f>IF(OR(Model!I835&gt;80,Model!I835&lt;0.02),39.55,Model!I835)</f>
        <v>39.549999999999997</v>
      </c>
      <c r="R829" s="13">
        <f>IF(OR(Model!J835&gt;80,Model!J835&lt;0.02),39.55,Model!J835)</f>
        <v>39.549999999999997</v>
      </c>
      <c r="S829" s="13">
        <f>IF(OR(Model!K835&gt;120,Model!K835&lt;0.02),63.9,Model!K835)</f>
        <v>63.9</v>
      </c>
      <c r="T829" s="13">
        <f>IF(OR(Model!L835&gt;11,Model!L835&lt;0.02),6.4719718,Model!L835)</f>
        <v>6.4719718000000004</v>
      </c>
      <c r="U829" s="13">
        <f t="shared" si="12"/>
        <v>0.94885144831249479</v>
      </c>
      <c r="V829" t="b">
        <f>IF(Model!B835&gt;0,'Calulations '!J829-U829)</f>
        <v>0</v>
      </c>
    </row>
    <row r="830" spans="10:22" x14ac:dyDescent="0.3">
      <c r="J830" s="13">
        <f>IF(OR(Model!B836&gt;7,Model!B836&lt;0.5),3.433,Model!B836)</f>
        <v>3.4329999999999998</v>
      </c>
      <c r="K830" s="13">
        <f>IF(OR(Model!C836&gt;0.4,Model!C836&lt;0.05),0.2550503,Model!C836)</f>
        <v>0.25505030000000001</v>
      </c>
      <c r="L830" s="13">
        <f>IF(OR(Model!D836&gt;5,Model!D836&lt;0.05),2.2251955,Model!D836)</f>
        <v>2.2251954999999999</v>
      </c>
      <c r="M830" s="13">
        <f>IF(OR(Model!E836&gt;3800,Model!E836&lt;0.02),1979.0503,Model!E836)</f>
        <v>1979.0503000000001</v>
      </c>
      <c r="N830" s="13">
        <f>IF(OR(Model!F836&gt;100,Model!F836&lt;0.02),44.390782,Model!F836)</f>
        <v>44.390782000000002</v>
      </c>
      <c r="O830" s="13">
        <f>IF(OR(Model!G836&gt;6,Model!G836&lt;0.02),1.74888827,Model!G836)</f>
        <v>1.7488882699999999</v>
      </c>
      <c r="P830" s="13">
        <f>IF(OR(Model!H836&gt;0.6,Model!H836&lt;0.02),0.3561162,Model!H836)</f>
        <v>0.35611619999999999</v>
      </c>
      <c r="Q830" s="13">
        <f>IF(OR(Model!I836&gt;80,Model!I836&lt;0.02),39.55,Model!I836)</f>
        <v>39.549999999999997</v>
      </c>
      <c r="R830" s="13">
        <f>IF(OR(Model!J836&gt;80,Model!J836&lt;0.02),39.55,Model!J836)</f>
        <v>39.549999999999997</v>
      </c>
      <c r="S830" s="13">
        <f>IF(OR(Model!K836&gt;120,Model!K836&lt;0.02),63.9,Model!K836)</f>
        <v>63.9</v>
      </c>
      <c r="T830" s="13">
        <f>IF(OR(Model!L836&gt;11,Model!L836&lt;0.02),6.4719718,Model!L836)</f>
        <v>6.4719718000000004</v>
      </c>
      <c r="U830" s="13">
        <f t="shared" si="12"/>
        <v>0.94885144831249479</v>
      </c>
      <c r="V830" t="b">
        <f>IF(Model!B836&gt;0,'Calulations '!J830-U830)</f>
        <v>0</v>
      </c>
    </row>
    <row r="831" spans="10:22" x14ac:dyDescent="0.3">
      <c r="J831" s="13">
        <f>IF(OR(Model!B837&gt;7,Model!B837&lt;0.5),3.433,Model!B837)</f>
        <v>3.4329999999999998</v>
      </c>
      <c r="K831" s="13">
        <f>IF(OR(Model!C837&gt;0.4,Model!C837&lt;0.05),0.2550503,Model!C837)</f>
        <v>0.25505030000000001</v>
      </c>
      <c r="L831" s="13">
        <f>IF(OR(Model!D837&gt;5,Model!D837&lt;0.05),2.2251955,Model!D837)</f>
        <v>2.2251954999999999</v>
      </c>
      <c r="M831" s="13">
        <f>IF(OR(Model!E837&gt;3800,Model!E837&lt;0.02),1979.0503,Model!E837)</f>
        <v>1979.0503000000001</v>
      </c>
      <c r="N831" s="13">
        <f>IF(OR(Model!F837&gt;100,Model!F837&lt;0.02),44.390782,Model!F837)</f>
        <v>44.390782000000002</v>
      </c>
      <c r="O831" s="13">
        <f>IF(OR(Model!G837&gt;6,Model!G837&lt;0.02),1.74888827,Model!G837)</f>
        <v>1.7488882699999999</v>
      </c>
      <c r="P831" s="13">
        <f>IF(OR(Model!H837&gt;0.6,Model!H837&lt;0.02),0.3561162,Model!H837)</f>
        <v>0.35611619999999999</v>
      </c>
      <c r="Q831" s="13">
        <f>IF(OR(Model!I837&gt;80,Model!I837&lt;0.02),39.55,Model!I837)</f>
        <v>39.549999999999997</v>
      </c>
      <c r="R831" s="13">
        <f>IF(OR(Model!J837&gt;80,Model!J837&lt;0.02),39.55,Model!J837)</f>
        <v>39.549999999999997</v>
      </c>
      <c r="S831" s="13">
        <f>IF(OR(Model!K837&gt;120,Model!K837&lt;0.02),63.9,Model!K837)</f>
        <v>63.9</v>
      </c>
      <c r="T831" s="13">
        <f>IF(OR(Model!L837&gt;11,Model!L837&lt;0.02),6.4719718,Model!L837)</f>
        <v>6.4719718000000004</v>
      </c>
      <c r="U831" s="13">
        <f t="shared" si="12"/>
        <v>0.94885144831249479</v>
      </c>
      <c r="V831" t="b">
        <f>IF(Model!B837&gt;0,'Calulations '!J831-U831)</f>
        <v>0</v>
      </c>
    </row>
    <row r="832" spans="10:22" x14ac:dyDescent="0.3">
      <c r="J832" s="13">
        <f>IF(OR(Model!B838&gt;7,Model!B838&lt;0.5),3.433,Model!B838)</f>
        <v>3.4329999999999998</v>
      </c>
      <c r="K832" s="13">
        <f>IF(OR(Model!C838&gt;0.4,Model!C838&lt;0.05),0.2550503,Model!C838)</f>
        <v>0.25505030000000001</v>
      </c>
      <c r="L832" s="13">
        <f>IF(OR(Model!D838&gt;5,Model!D838&lt;0.05),2.2251955,Model!D838)</f>
        <v>2.2251954999999999</v>
      </c>
      <c r="M832" s="13">
        <f>IF(OR(Model!E838&gt;3800,Model!E838&lt;0.02),1979.0503,Model!E838)</f>
        <v>1979.0503000000001</v>
      </c>
      <c r="N832" s="13">
        <f>IF(OR(Model!F838&gt;100,Model!F838&lt;0.02),44.390782,Model!F838)</f>
        <v>44.390782000000002</v>
      </c>
      <c r="O832" s="13">
        <f>IF(OR(Model!G838&gt;6,Model!G838&lt;0.02),1.74888827,Model!G838)</f>
        <v>1.7488882699999999</v>
      </c>
      <c r="P832" s="13">
        <f>IF(OR(Model!H838&gt;0.6,Model!H838&lt;0.02),0.3561162,Model!H838)</f>
        <v>0.35611619999999999</v>
      </c>
      <c r="Q832" s="13">
        <f>IF(OR(Model!I838&gt;80,Model!I838&lt;0.02),39.55,Model!I838)</f>
        <v>39.549999999999997</v>
      </c>
      <c r="R832" s="13">
        <f>IF(OR(Model!J838&gt;80,Model!J838&lt;0.02),39.55,Model!J838)</f>
        <v>39.549999999999997</v>
      </c>
      <c r="S832" s="13">
        <f>IF(OR(Model!K838&gt;120,Model!K838&lt;0.02),63.9,Model!K838)</f>
        <v>63.9</v>
      </c>
      <c r="T832" s="13">
        <f>IF(OR(Model!L838&gt;11,Model!L838&lt;0.02),6.4719718,Model!L838)</f>
        <v>6.4719718000000004</v>
      </c>
      <c r="U832" s="13">
        <f t="shared" si="12"/>
        <v>0.94885144831249479</v>
      </c>
      <c r="V832" t="b">
        <f>IF(Model!B838&gt;0,'Calulations '!J832-U832)</f>
        <v>0</v>
      </c>
    </row>
    <row r="833" spans="10:22" x14ac:dyDescent="0.3">
      <c r="J833" s="13">
        <f>IF(OR(Model!B839&gt;7,Model!B839&lt;0.5),3.433,Model!B839)</f>
        <v>3.4329999999999998</v>
      </c>
      <c r="K833" s="13">
        <f>IF(OR(Model!C839&gt;0.4,Model!C839&lt;0.05),0.2550503,Model!C839)</f>
        <v>0.25505030000000001</v>
      </c>
      <c r="L833" s="13">
        <f>IF(OR(Model!D839&gt;5,Model!D839&lt;0.05),2.2251955,Model!D839)</f>
        <v>2.2251954999999999</v>
      </c>
      <c r="M833" s="13">
        <f>IF(OR(Model!E839&gt;3800,Model!E839&lt;0.02),1979.0503,Model!E839)</f>
        <v>1979.0503000000001</v>
      </c>
      <c r="N833" s="13">
        <f>IF(OR(Model!F839&gt;100,Model!F839&lt;0.02),44.390782,Model!F839)</f>
        <v>44.390782000000002</v>
      </c>
      <c r="O833" s="13">
        <f>IF(OR(Model!G839&gt;6,Model!G839&lt;0.02),1.74888827,Model!G839)</f>
        <v>1.7488882699999999</v>
      </c>
      <c r="P833" s="13">
        <f>IF(OR(Model!H839&gt;0.6,Model!H839&lt;0.02),0.3561162,Model!H839)</f>
        <v>0.35611619999999999</v>
      </c>
      <c r="Q833" s="13">
        <f>IF(OR(Model!I839&gt;80,Model!I839&lt;0.02),39.55,Model!I839)</f>
        <v>39.549999999999997</v>
      </c>
      <c r="R833" s="13">
        <f>IF(OR(Model!J839&gt;80,Model!J839&lt;0.02),39.55,Model!J839)</f>
        <v>39.549999999999997</v>
      </c>
      <c r="S833" s="13">
        <f>IF(OR(Model!K839&gt;120,Model!K839&lt;0.02),63.9,Model!K839)</f>
        <v>63.9</v>
      </c>
      <c r="T833" s="13">
        <f>IF(OR(Model!L839&gt;11,Model!L839&lt;0.02),6.4719718,Model!L839)</f>
        <v>6.4719718000000004</v>
      </c>
      <c r="U833" s="13">
        <f t="shared" si="12"/>
        <v>0.94885144831249479</v>
      </c>
      <c r="V833" t="b">
        <f>IF(Model!B839&gt;0,'Calulations '!J833-U833)</f>
        <v>0</v>
      </c>
    </row>
    <row r="834" spans="10:22" x14ac:dyDescent="0.3">
      <c r="J834" s="13">
        <f>IF(OR(Model!B840&gt;7,Model!B840&lt;0.5),3.433,Model!B840)</f>
        <v>3.4329999999999998</v>
      </c>
      <c r="K834" s="13">
        <f>IF(OR(Model!C840&gt;0.4,Model!C840&lt;0.05),0.2550503,Model!C840)</f>
        <v>0.25505030000000001</v>
      </c>
      <c r="L834" s="13">
        <f>IF(OR(Model!D840&gt;5,Model!D840&lt;0.05),2.2251955,Model!D840)</f>
        <v>2.2251954999999999</v>
      </c>
      <c r="M834" s="13">
        <f>IF(OR(Model!E840&gt;3800,Model!E840&lt;0.02),1979.0503,Model!E840)</f>
        <v>1979.0503000000001</v>
      </c>
      <c r="N834" s="13">
        <f>IF(OR(Model!F840&gt;100,Model!F840&lt;0.02),44.390782,Model!F840)</f>
        <v>44.390782000000002</v>
      </c>
      <c r="O834" s="13">
        <f>IF(OR(Model!G840&gt;6,Model!G840&lt;0.02),1.74888827,Model!G840)</f>
        <v>1.7488882699999999</v>
      </c>
      <c r="P834" s="13">
        <f>IF(OR(Model!H840&gt;0.6,Model!H840&lt;0.02),0.3561162,Model!H840)</f>
        <v>0.35611619999999999</v>
      </c>
      <c r="Q834" s="13">
        <f>IF(OR(Model!I840&gt;80,Model!I840&lt;0.02),39.55,Model!I840)</f>
        <v>39.549999999999997</v>
      </c>
      <c r="R834" s="13">
        <f>IF(OR(Model!J840&gt;80,Model!J840&lt;0.02),39.55,Model!J840)</f>
        <v>39.549999999999997</v>
      </c>
      <c r="S834" s="13">
        <f>IF(OR(Model!K840&gt;120,Model!K840&lt;0.02),63.9,Model!K840)</f>
        <v>63.9</v>
      </c>
      <c r="T834" s="13">
        <f>IF(OR(Model!L840&gt;11,Model!L840&lt;0.02),6.4719718,Model!L840)</f>
        <v>6.4719718000000004</v>
      </c>
      <c r="U834" s="13">
        <f t="shared" si="12"/>
        <v>0.94885144831249479</v>
      </c>
      <c r="V834" t="b">
        <f>IF(Model!B840&gt;0,'Calulations '!J834-U834)</f>
        <v>0</v>
      </c>
    </row>
    <row r="835" spans="10:22" x14ac:dyDescent="0.3">
      <c r="J835" s="13">
        <f>IF(OR(Model!B841&gt;7,Model!B841&lt;0.5),3.433,Model!B841)</f>
        <v>3.4329999999999998</v>
      </c>
      <c r="K835" s="13">
        <f>IF(OR(Model!C841&gt;0.4,Model!C841&lt;0.05),0.2550503,Model!C841)</f>
        <v>0.25505030000000001</v>
      </c>
      <c r="L835" s="13">
        <f>IF(OR(Model!D841&gt;5,Model!D841&lt;0.05),2.2251955,Model!D841)</f>
        <v>2.2251954999999999</v>
      </c>
      <c r="M835" s="13">
        <f>IF(OR(Model!E841&gt;3800,Model!E841&lt;0.02),1979.0503,Model!E841)</f>
        <v>1979.0503000000001</v>
      </c>
      <c r="N835" s="13">
        <f>IF(OR(Model!F841&gt;100,Model!F841&lt;0.02),44.390782,Model!F841)</f>
        <v>44.390782000000002</v>
      </c>
      <c r="O835" s="13">
        <f>IF(OR(Model!G841&gt;6,Model!G841&lt;0.02),1.74888827,Model!G841)</f>
        <v>1.7488882699999999</v>
      </c>
      <c r="P835" s="13">
        <f>IF(OR(Model!H841&gt;0.6,Model!H841&lt;0.02),0.3561162,Model!H841)</f>
        <v>0.35611619999999999</v>
      </c>
      <c r="Q835" s="13">
        <f>IF(OR(Model!I841&gt;80,Model!I841&lt;0.02),39.55,Model!I841)</f>
        <v>39.549999999999997</v>
      </c>
      <c r="R835" s="13">
        <f>IF(OR(Model!J841&gt;80,Model!J841&lt;0.02),39.55,Model!J841)</f>
        <v>39.549999999999997</v>
      </c>
      <c r="S835" s="13">
        <f>IF(OR(Model!K841&gt;120,Model!K841&lt;0.02),63.9,Model!K841)</f>
        <v>63.9</v>
      </c>
      <c r="T835" s="13">
        <f>IF(OR(Model!L841&gt;11,Model!L841&lt;0.02),6.4719718,Model!L841)</f>
        <v>6.4719718000000004</v>
      </c>
      <c r="U835" s="13">
        <f t="shared" si="12"/>
        <v>0.94885144831249479</v>
      </c>
      <c r="V835" t="b">
        <f>IF(Model!B841&gt;0,'Calulations '!J835-U835)</f>
        <v>0</v>
      </c>
    </row>
    <row r="836" spans="10:22" x14ac:dyDescent="0.3">
      <c r="J836" s="13">
        <f>IF(OR(Model!B842&gt;7,Model!B842&lt;0.5),3.433,Model!B842)</f>
        <v>3.4329999999999998</v>
      </c>
      <c r="K836" s="13">
        <f>IF(OR(Model!C842&gt;0.4,Model!C842&lt;0.05),0.2550503,Model!C842)</f>
        <v>0.25505030000000001</v>
      </c>
      <c r="L836" s="13">
        <f>IF(OR(Model!D842&gt;5,Model!D842&lt;0.05),2.2251955,Model!D842)</f>
        <v>2.2251954999999999</v>
      </c>
      <c r="M836" s="13">
        <f>IF(OR(Model!E842&gt;3800,Model!E842&lt;0.02),1979.0503,Model!E842)</f>
        <v>1979.0503000000001</v>
      </c>
      <c r="N836" s="13">
        <f>IF(OR(Model!F842&gt;100,Model!F842&lt;0.02),44.390782,Model!F842)</f>
        <v>44.390782000000002</v>
      </c>
      <c r="O836" s="13">
        <f>IF(OR(Model!G842&gt;6,Model!G842&lt;0.02),1.74888827,Model!G842)</f>
        <v>1.7488882699999999</v>
      </c>
      <c r="P836" s="13">
        <f>IF(OR(Model!H842&gt;0.6,Model!H842&lt;0.02),0.3561162,Model!H842)</f>
        <v>0.35611619999999999</v>
      </c>
      <c r="Q836" s="13">
        <f>IF(OR(Model!I842&gt;80,Model!I842&lt;0.02),39.55,Model!I842)</f>
        <v>39.549999999999997</v>
      </c>
      <c r="R836" s="13">
        <f>IF(OR(Model!J842&gt;80,Model!J842&lt;0.02),39.55,Model!J842)</f>
        <v>39.549999999999997</v>
      </c>
      <c r="S836" s="13">
        <f>IF(OR(Model!K842&gt;120,Model!K842&lt;0.02),63.9,Model!K842)</f>
        <v>63.9</v>
      </c>
      <c r="T836" s="13">
        <f>IF(OR(Model!L842&gt;11,Model!L842&lt;0.02),6.4719718,Model!L842)</f>
        <v>6.4719718000000004</v>
      </c>
      <c r="U836" s="13">
        <f t="shared" si="12"/>
        <v>0.94885144831249479</v>
      </c>
      <c r="V836" t="b">
        <f>IF(Model!B842&gt;0,'Calulations '!J836-U836)</f>
        <v>0</v>
      </c>
    </row>
    <row r="837" spans="10:22" x14ac:dyDescent="0.3">
      <c r="J837" s="13">
        <f>IF(OR(Model!B843&gt;7,Model!B843&lt;0.5),3.433,Model!B843)</f>
        <v>3.4329999999999998</v>
      </c>
      <c r="K837" s="13">
        <f>IF(OR(Model!C843&gt;0.4,Model!C843&lt;0.05),0.2550503,Model!C843)</f>
        <v>0.25505030000000001</v>
      </c>
      <c r="L837" s="13">
        <f>IF(OR(Model!D843&gt;5,Model!D843&lt;0.05),2.2251955,Model!D843)</f>
        <v>2.2251954999999999</v>
      </c>
      <c r="M837" s="13">
        <f>IF(OR(Model!E843&gt;3800,Model!E843&lt;0.02),1979.0503,Model!E843)</f>
        <v>1979.0503000000001</v>
      </c>
      <c r="N837" s="13">
        <f>IF(OR(Model!F843&gt;100,Model!F843&lt;0.02),44.390782,Model!F843)</f>
        <v>44.390782000000002</v>
      </c>
      <c r="O837" s="13">
        <f>IF(OR(Model!G843&gt;6,Model!G843&lt;0.02),1.74888827,Model!G843)</f>
        <v>1.7488882699999999</v>
      </c>
      <c r="P837" s="13">
        <f>IF(OR(Model!H843&gt;0.6,Model!H843&lt;0.02),0.3561162,Model!H843)</f>
        <v>0.35611619999999999</v>
      </c>
      <c r="Q837" s="13">
        <f>IF(OR(Model!I843&gt;80,Model!I843&lt;0.02),39.55,Model!I843)</f>
        <v>39.549999999999997</v>
      </c>
      <c r="R837" s="13">
        <f>IF(OR(Model!J843&gt;80,Model!J843&lt;0.02),39.55,Model!J843)</f>
        <v>39.549999999999997</v>
      </c>
      <c r="S837" s="13">
        <f>IF(OR(Model!K843&gt;120,Model!K843&lt;0.02),63.9,Model!K843)</f>
        <v>63.9</v>
      </c>
      <c r="T837" s="13">
        <f>IF(OR(Model!L843&gt;11,Model!L843&lt;0.02),6.4719718,Model!L843)</f>
        <v>6.4719718000000004</v>
      </c>
      <c r="U837" s="13">
        <f t="shared" si="12"/>
        <v>0.94885144831249479</v>
      </c>
      <c r="V837" t="b">
        <f>IF(Model!B843&gt;0,'Calulations '!J837-U837)</f>
        <v>0</v>
      </c>
    </row>
    <row r="838" spans="10:22" x14ac:dyDescent="0.3">
      <c r="J838" s="13">
        <f>IF(OR(Model!B844&gt;7,Model!B844&lt;0.5),3.433,Model!B844)</f>
        <v>3.4329999999999998</v>
      </c>
      <c r="K838" s="13">
        <f>IF(OR(Model!C844&gt;0.4,Model!C844&lt;0.05),0.2550503,Model!C844)</f>
        <v>0.25505030000000001</v>
      </c>
      <c r="L838" s="13">
        <f>IF(OR(Model!D844&gt;5,Model!D844&lt;0.05),2.2251955,Model!D844)</f>
        <v>2.2251954999999999</v>
      </c>
      <c r="M838" s="13">
        <f>IF(OR(Model!E844&gt;3800,Model!E844&lt;0.02),1979.0503,Model!E844)</f>
        <v>1979.0503000000001</v>
      </c>
      <c r="N838" s="13">
        <f>IF(OR(Model!F844&gt;100,Model!F844&lt;0.02),44.390782,Model!F844)</f>
        <v>44.390782000000002</v>
      </c>
      <c r="O838" s="13">
        <f>IF(OR(Model!G844&gt;6,Model!G844&lt;0.02),1.74888827,Model!G844)</f>
        <v>1.7488882699999999</v>
      </c>
      <c r="P838" s="13">
        <f>IF(OR(Model!H844&gt;0.6,Model!H844&lt;0.02),0.3561162,Model!H844)</f>
        <v>0.35611619999999999</v>
      </c>
      <c r="Q838" s="13">
        <f>IF(OR(Model!I844&gt;80,Model!I844&lt;0.02),39.55,Model!I844)</f>
        <v>39.549999999999997</v>
      </c>
      <c r="R838" s="13">
        <f>IF(OR(Model!J844&gt;80,Model!J844&lt;0.02),39.55,Model!J844)</f>
        <v>39.549999999999997</v>
      </c>
      <c r="S838" s="13">
        <f>IF(OR(Model!K844&gt;120,Model!K844&lt;0.02),63.9,Model!K844)</f>
        <v>63.9</v>
      </c>
      <c r="T838" s="13">
        <f>IF(OR(Model!L844&gt;11,Model!L844&lt;0.02),6.4719718,Model!L844)</f>
        <v>6.4719718000000004</v>
      </c>
      <c r="U838" s="13">
        <f t="shared" si="12"/>
        <v>0.94885144831249479</v>
      </c>
      <c r="V838" t="b">
        <f>IF(Model!B844&gt;0,'Calulations '!J838-U838)</f>
        <v>0</v>
      </c>
    </row>
    <row r="839" spans="10:22" x14ac:dyDescent="0.3">
      <c r="J839" s="13">
        <f>IF(OR(Model!B845&gt;7,Model!B845&lt;0.5),3.433,Model!B845)</f>
        <v>3.4329999999999998</v>
      </c>
      <c r="K839" s="13">
        <f>IF(OR(Model!C845&gt;0.4,Model!C845&lt;0.05),0.2550503,Model!C845)</f>
        <v>0.25505030000000001</v>
      </c>
      <c r="L839" s="13">
        <f>IF(OR(Model!D845&gt;5,Model!D845&lt;0.05),2.2251955,Model!D845)</f>
        <v>2.2251954999999999</v>
      </c>
      <c r="M839" s="13">
        <f>IF(OR(Model!E845&gt;3800,Model!E845&lt;0.02),1979.0503,Model!E845)</f>
        <v>1979.0503000000001</v>
      </c>
      <c r="N839" s="13">
        <f>IF(OR(Model!F845&gt;100,Model!F845&lt;0.02),44.390782,Model!F845)</f>
        <v>44.390782000000002</v>
      </c>
      <c r="O839" s="13">
        <f>IF(OR(Model!G845&gt;6,Model!G845&lt;0.02),1.74888827,Model!G845)</f>
        <v>1.7488882699999999</v>
      </c>
      <c r="P839" s="13">
        <f>IF(OR(Model!H845&gt;0.6,Model!H845&lt;0.02),0.3561162,Model!H845)</f>
        <v>0.35611619999999999</v>
      </c>
      <c r="Q839" s="13">
        <f>IF(OR(Model!I845&gt;80,Model!I845&lt;0.02),39.55,Model!I845)</f>
        <v>39.549999999999997</v>
      </c>
      <c r="R839" s="13">
        <f>IF(OR(Model!J845&gt;80,Model!J845&lt;0.02),39.55,Model!J845)</f>
        <v>39.549999999999997</v>
      </c>
      <c r="S839" s="13">
        <f>IF(OR(Model!K845&gt;120,Model!K845&lt;0.02),63.9,Model!K845)</f>
        <v>63.9</v>
      </c>
      <c r="T839" s="13">
        <f>IF(OR(Model!L845&gt;11,Model!L845&lt;0.02),6.4719718,Model!L845)</f>
        <v>6.4719718000000004</v>
      </c>
      <c r="U839" s="13">
        <f t="shared" si="12"/>
        <v>0.94885144831249479</v>
      </c>
      <c r="V839" t="b">
        <f>IF(Model!B845&gt;0,'Calulations '!J839-U839)</f>
        <v>0</v>
      </c>
    </row>
    <row r="840" spans="10:22" x14ac:dyDescent="0.3">
      <c r="J840" s="13">
        <f>IF(OR(Model!B846&gt;7,Model!B846&lt;0.5),3.433,Model!B846)</f>
        <v>3.4329999999999998</v>
      </c>
      <c r="K840" s="13">
        <f>IF(OR(Model!C846&gt;0.4,Model!C846&lt;0.05),0.2550503,Model!C846)</f>
        <v>0.25505030000000001</v>
      </c>
      <c r="L840" s="13">
        <f>IF(OR(Model!D846&gt;5,Model!D846&lt;0.05),2.2251955,Model!D846)</f>
        <v>2.2251954999999999</v>
      </c>
      <c r="M840" s="13">
        <f>IF(OR(Model!E846&gt;3800,Model!E846&lt;0.02),1979.0503,Model!E846)</f>
        <v>1979.0503000000001</v>
      </c>
      <c r="N840" s="13">
        <f>IF(OR(Model!F846&gt;100,Model!F846&lt;0.02),44.390782,Model!F846)</f>
        <v>44.390782000000002</v>
      </c>
      <c r="O840" s="13">
        <f>IF(OR(Model!G846&gt;6,Model!G846&lt;0.02),1.74888827,Model!G846)</f>
        <v>1.7488882699999999</v>
      </c>
      <c r="P840" s="13">
        <f>IF(OR(Model!H846&gt;0.6,Model!H846&lt;0.02),0.3561162,Model!H846)</f>
        <v>0.35611619999999999</v>
      </c>
      <c r="Q840" s="13">
        <f>IF(OR(Model!I846&gt;80,Model!I846&lt;0.02),39.55,Model!I846)</f>
        <v>39.549999999999997</v>
      </c>
      <c r="R840" s="13">
        <f>IF(OR(Model!J846&gt;80,Model!J846&lt;0.02),39.55,Model!J846)</f>
        <v>39.549999999999997</v>
      </c>
      <c r="S840" s="13">
        <f>IF(OR(Model!K846&gt;120,Model!K846&lt;0.02),63.9,Model!K846)</f>
        <v>63.9</v>
      </c>
      <c r="T840" s="13">
        <f>IF(OR(Model!L846&gt;11,Model!L846&lt;0.02),6.4719718,Model!L846)</f>
        <v>6.4719718000000004</v>
      </c>
      <c r="U840" s="13">
        <f t="shared" si="12"/>
        <v>0.94885144831249479</v>
      </c>
      <c r="V840" t="b">
        <f>IF(Model!B846&gt;0,'Calulations '!J840-U840)</f>
        <v>0</v>
      </c>
    </row>
    <row r="841" spans="10:22" x14ac:dyDescent="0.3">
      <c r="J841" s="13">
        <f>IF(OR(Model!B847&gt;7,Model!B847&lt;0.5),3.433,Model!B847)</f>
        <v>3.4329999999999998</v>
      </c>
      <c r="K841" s="13">
        <f>IF(OR(Model!C847&gt;0.4,Model!C847&lt;0.05),0.2550503,Model!C847)</f>
        <v>0.25505030000000001</v>
      </c>
      <c r="L841" s="13">
        <f>IF(OR(Model!D847&gt;5,Model!D847&lt;0.05),2.2251955,Model!D847)</f>
        <v>2.2251954999999999</v>
      </c>
      <c r="M841" s="13">
        <f>IF(OR(Model!E847&gt;3800,Model!E847&lt;0.02),1979.0503,Model!E847)</f>
        <v>1979.0503000000001</v>
      </c>
      <c r="N841" s="13">
        <f>IF(OR(Model!F847&gt;100,Model!F847&lt;0.02),44.390782,Model!F847)</f>
        <v>44.390782000000002</v>
      </c>
      <c r="O841" s="13">
        <f>IF(OR(Model!G847&gt;6,Model!G847&lt;0.02),1.74888827,Model!G847)</f>
        <v>1.7488882699999999</v>
      </c>
      <c r="P841" s="13">
        <f>IF(OR(Model!H847&gt;0.6,Model!H847&lt;0.02),0.3561162,Model!H847)</f>
        <v>0.35611619999999999</v>
      </c>
      <c r="Q841" s="13">
        <f>IF(OR(Model!I847&gt;80,Model!I847&lt;0.02),39.55,Model!I847)</f>
        <v>39.549999999999997</v>
      </c>
      <c r="R841" s="13">
        <f>IF(OR(Model!J847&gt;80,Model!J847&lt;0.02),39.55,Model!J847)</f>
        <v>39.549999999999997</v>
      </c>
      <c r="S841" s="13">
        <f>IF(OR(Model!K847&gt;120,Model!K847&lt;0.02),63.9,Model!K847)</f>
        <v>63.9</v>
      </c>
      <c r="T841" s="13">
        <f>IF(OR(Model!L847&gt;11,Model!L847&lt;0.02),6.4719718,Model!L847)</f>
        <v>6.4719718000000004</v>
      </c>
      <c r="U841" s="13">
        <f t="shared" si="12"/>
        <v>0.94885144831249479</v>
      </c>
      <c r="V841" t="b">
        <f>IF(Model!B847&gt;0,'Calulations '!J841-U841)</f>
        <v>0</v>
      </c>
    </row>
    <row r="842" spans="10:22" x14ac:dyDescent="0.3">
      <c r="J842" s="13">
        <f>IF(OR(Model!B848&gt;7,Model!B848&lt;0.5),3.433,Model!B848)</f>
        <v>3.4329999999999998</v>
      </c>
      <c r="K842" s="13">
        <f>IF(OR(Model!C848&gt;0.4,Model!C848&lt;0.05),0.2550503,Model!C848)</f>
        <v>0.25505030000000001</v>
      </c>
      <c r="L842" s="13">
        <f>IF(OR(Model!D848&gt;5,Model!D848&lt;0.05),2.2251955,Model!D848)</f>
        <v>2.2251954999999999</v>
      </c>
      <c r="M842" s="13">
        <f>IF(OR(Model!E848&gt;3800,Model!E848&lt;0.02),1979.0503,Model!E848)</f>
        <v>1979.0503000000001</v>
      </c>
      <c r="N842" s="13">
        <f>IF(OR(Model!F848&gt;100,Model!F848&lt;0.02),44.390782,Model!F848)</f>
        <v>44.390782000000002</v>
      </c>
      <c r="O842" s="13">
        <f>IF(OR(Model!G848&gt;6,Model!G848&lt;0.02),1.74888827,Model!G848)</f>
        <v>1.7488882699999999</v>
      </c>
      <c r="P842" s="13">
        <f>IF(OR(Model!H848&gt;0.6,Model!H848&lt;0.02),0.3561162,Model!H848)</f>
        <v>0.35611619999999999</v>
      </c>
      <c r="Q842" s="13">
        <f>IF(OR(Model!I848&gt;80,Model!I848&lt;0.02),39.55,Model!I848)</f>
        <v>39.549999999999997</v>
      </c>
      <c r="R842" s="13">
        <f>IF(OR(Model!J848&gt;80,Model!J848&lt;0.02),39.55,Model!J848)</f>
        <v>39.549999999999997</v>
      </c>
      <c r="S842" s="13">
        <f>IF(OR(Model!K848&gt;120,Model!K848&lt;0.02),63.9,Model!K848)</f>
        <v>63.9</v>
      </c>
      <c r="T842" s="13">
        <f>IF(OR(Model!L848&gt;11,Model!L848&lt;0.02),6.4719718,Model!L848)</f>
        <v>6.4719718000000004</v>
      </c>
      <c r="U842" s="13">
        <f t="shared" si="12"/>
        <v>0.94885144831249479</v>
      </c>
      <c r="V842" t="b">
        <f>IF(Model!B848&gt;0,'Calulations '!J842-U842)</f>
        <v>0</v>
      </c>
    </row>
    <row r="843" spans="10:22" x14ac:dyDescent="0.3">
      <c r="J843" s="13">
        <f>IF(OR(Model!B849&gt;7,Model!B849&lt;0.5),3.433,Model!B849)</f>
        <v>3.4329999999999998</v>
      </c>
      <c r="K843" s="13">
        <f>IF(OR(Model!C849&gt;0.4,Model!C849&lt;0.05),0.2550503,Model!C849)</f>
        <v>0.25505030000000001</v>
      </c>
      <c r="L843" s="13">
        <f>IF(OR(Model!D849&gt;5,Model!D849&lt;0.05),2.2251955,Model!D849)</f>
        <v>2.2251954999999999</v>
      </c>
      <c r="M843" s="13">
        <f>IF(OR(Model!E849&gt;3800,Model!E849&lt;0.02),1979.0503,Model!E849)</f>
        <v>1979.0503000000001</v>
      </c>
      <c r="N843" s="13">
        <f>IF(OR(Model!F849&gt;100,Model!F849&lt;0.02),44.390782,Model!F849)</f>
        <v>44.390782000000002</v>
      </c>
      <c r="O843" s="13">
        <f>IF(OR(Model!G849&gt;6,Model!G849&lt;0.02),1.74888827,Model!G849)</f>
        <v>1.7488882699999999</v>
      </c>
      <c r="P843" s="13">
        <f>IF(OR(Model!H849&gt;0.6,Model!H849&lt;0.02),0.3561162,Model!H849)</f>
        <v>0.35611619999999999</v>
      </c>
      <c r="Q843" s="13">
        <f>IF(OR(Model!I849&gt;80,Model!I849&lt;0.02),39.55,Model!I849)</f>
        <v>39.549999999999997</v>
      </c>
      <c r="R843" s="13">
        <f>IF(OR(Model!J849&gt;80,Model!J849&lt;0.02),39.55,Model!J849)</f>
        <v>39.549999999999997</v>
      </c>
      <c r="S843" s="13">
        <f>IF(OR(Model!K849&gt;120,Model!K849&lt;0.02),63.9,Model!K849)</f>
        <v>63.9</v>
      </c>
      <c r="T843" s="13">
        <f>IF(OR(Model!L849&gt;11,Model!L849&lt;0.02),6.4719718,Model!L849)</f>
        <v>6.4719718000000004</v>
      </c>
      <c r="U843" s="13">
        <f t="shared" si="12"/>
        <v>0.94885144831249479</v>
      </c>
      <c r="V843" t="b">
        <f>IF(Model!B849&gt;0,'Calulations '!J843-U843)</f>
        <v>0</v>
      </c>
    </row>
    <row r="844" spans="10:22" x14ac:dyDescent="0.3">
      <c r="J844" s="13">
        <f>IF(OR(Model!B850&gt;7,Model!B850&lt;0.5),3.433,Model!B850)</f>
        <v>3.4329999999999998</v>
      </c>
      <c r="K844" s="13">
        <f>IF(OR(Model!C850&gt;0.4,Model!C850&lt;0.05),0.2550503,Model!C850)</f>
        <v>0.25505030000000001</v>
      </c>
      <c r="L844" s="13">
        <f>IF(OR(Model!D850&gt;5,Model!D850&lt;0.05),2.2251955,Model!D850)</f>
        <v>2.2251954999999999</v>
      </c>
      <c r="M844" s="13">
        <f>IF(OR(Model!E850&gt;3800,Model!E850&lt;0.02),1979.0503,Model!E850)</f>
        <v>1979.0503000000001</v>
      </c>
      <c r="N844" s="13">
        <f>IF(OR(Model!F850&gt;100,Model!F850&lt;0.02),44.390782,Model!F850)</f>
        <v>44.390782000000002</v>
      </c>
      <c r="O844" s="13">
        <f>IF(OR(Model!G850&gt;6,Model!G850&lt;0.02),1.74888827,Model!G850)</f>
        <v>1.7488882699999999</v>
      </c>
      <c r="P844" s="13">
        <f>IF(OR(Model!H850&gt;0.6,Model!H850&lt;0.02),0.3561162,Model!H850)</f>
        <v>0.35611619999999999</v>
      </c>
      <c r="Q844" s="13">
        <f>IF(OR(Model!I850&gt;80,Model!I850&lt;0.02),39.55,Model!I850)</f>
        <v>39.549999999999997</v>
      </c>
      <c r="R844" s="13">
        <f>IF(OR(Model!J850&gt;80,Model!J850&lt;0.02),39.55,Model!J850)</f>
        <v>39.549999999999997</v>
      </c>
      <c r="S844" s="13">
        <f>IF(OR(Model!K850&gt;120,Model!K850&lt;0.02),63.9,Model!K850)</f>
        <v>63.9</v>
      </c>
      <c r="T844" s="13">
        <f>IF(OR(Model!L850&gt;11,Model!L850&lt;0.02),6.4719718,Model!L850)</f>
        <v>6.4719718000000004</v>
      </c>
      <c r="U844" s="13">
        <f t="shared" ref="U844:U907" si="13">IF($A$10="NF",($B$83+$B$84*K844+$B$85*M844+$B$86*N844+$B$87*R844+$B$88*T844+(L844/39.1)*$B$89+(O844/20.04)*$B$90+(P844/12.16)*$B$91+(K844-0.254695965417868)*(((O844/20.04)-0.0873483583285303)*-7.3498004038469)+(K844-0.254695965417868)*(((P844/12.16)-0.0293638848126801)*-102.292324166221)+$B$94*J844),0)</f>
        <v>0.94885144831249479</v>
      </c>
      <c r="V844" t="b">
        <f>IF(Model!B850&gt;0,'Calulations '!J844-U844)</f>
        <v>0</v>
      </c>
    </row>
    <row r="845" spans="10:22" x14ac:dyDescent="0.3">
      <c r="J845" s="13">
        <f>IF(OR(Model!B851&gt;7,Model!B851&lt;0.5),3.433,Model!B851)</f>
        <v>3.4329999999999998</v>
      </c>
      <c r="K845" s="13">
        <f>IF(OR(Model!C851&gt;0.4,Model!C851&lt;0.05),0.2550503,Model!C851)</f>
        <v>0.25505030000000001</v>
      </c>
      <c r="L845" s="13">
        <f>IF(OR(Model!D851&gt;5,Model!D851&lt;0.05),2.2251955,Model!D851)</f>
        <v>2.2251954999999999</v>
      </c>
      <c r="M845" s="13">
        <f>IF(OR(Model!E851&gt;3800,Model!E851&lt;0.02),1979.0503,Model!E851)</f>
        <v>1979.0503000000001</v>
      </c>
      <c r="N845" s="13">
        <f>IF(OR(Model!F851&gt;100,Model!F851&lt;0.02),44.390782,Model!F851)</f>
        <v>44.390782000000002</v>
      </c>
      <c r="O845" s="13">
        <f>IF(OR(Model!G851&gt;6,Model!G851&lt;0.02),1.74888827,Model!G851)</f>
        <v>1.7488882699999999</v>
      </c>
      <c r="P845" s="13">
        <f>IF(OR(Model!H851&gt;0.6,Model!H851&lt;0.02),0.3561162,Model!H851)</f>
        <v>0.35611619999999999</v>
      </c>
      <c r="Q845" s="13">
        <f>IF(OR(Model!I851&gt;80,Model!I851&lt;0.02),39.55,Model!I851)</f>
        <v>39.549999999999997</v>
      </c>
      <c r="R845" s="13">
        <f>IF(OR(Model!J851&gt;80,Model!J851&lt;0.02),39.55,Model!J851)</f>
        <v>39.549999999999997</v>
      </c>
      <c r="S845" s="13">
        <f>IF(OR(Model!K851&gt;120,Model!K851&lt;0.02),63.9,Model!K851)</f>
        <v>63.9</v>
      </c>
      <c r="T845" s="13">
        <f>IF(OR(Model!L851&gt;11,Model!L851&lt;0.02),6.4719718,Model!L851)</f>
        <v>6.4719718000000004</v>
      </c>
      <c r="U845" s="13">
        <f t="shared" si="13"/>
        <v>0.94885144831249479</v>
      </c>
      <c r="V845" t="b">
        <f>IF(Model!B851&gt;0,'Calulations '!J845-U845)</f>
        <v>0</v>
      </c>
    </row>
    <row r="846" spans="10:22" x14ac:dyDescent="0.3">
      <c r="J846" s="13">
        <f>IF(OR(Model!B852&gt;7,Model!B852&lt;0.5),3.433,Model!B852)</f>
        <v>3.4329999999999998</v>
      </c>
      <c r="K846" s="13">
        <f>IF(OR(Model!C852&gt;0.4,Model!C852&lt;0.05),0.2550503,Model!C852)</f>
        <v>0.25505030000000001</v>
      </c>
      <c r="L846" s="13">
        <f>IF(OR(Model!D852&gt;5,Model!D852&lt;0.05),2.2251955,Model!D852)</f>
        <v>2.2251954999999999</v>
      </c>
      <c r="M846" s="13">
        <f>IF(OR(Model!E852&gt;3800,Model!E852&lt;0.02),1979.0503,Model!E852)</f>
        <v>1979.0503000000001</v>
      </c>
      <c r="N846" s="13">
        <f>IF(OR(Model!F852&gt;100,Model!F852&lt;0.02),44.390782,Model!F852)</f>
        <v>44.390782000000002</v>
      </c>
      <c r="O846" s="13">
        <f>IF(OR(Model!G852&gt;6,Model!G852&lt;0.02),1.74888827,Model!G852)</f>
        <v>1.7488882699999999</v>
      </c>
      <c r="P846" s="13">
        <f>IF(OR(Model!H852&gt;0.6,Model!H852&lt;0.02),0.3561162,Model!H852)</f>
        <v>0.35611619999999999</v>
      </c>
      <c r="Q846" s="13">
        <f>IF(OR(Model!I852&gt;80,Model!I852&lt;0.02),39.55,Model!I852)</f>
        <v>39.549999999999997</v>
      </c>
      <c r="R846" s="13">
        <f>IF(OR(Model!J852&gt;80,Model!J852&lt;0.02),39.55,Model!J852)</f>
        <v>39.549999999999997</v>
      </c>
      <c r="S846" s="13">
        <f>IF(OR(Model!K852&gt;120,Model!K852&lt;0.02),63.9,Model!K852)</f>
        <v>63.9</v>
      </c>
      <c r="T846" s="13">
        <f>IF(OR(Model!L852&gt;11,Model!L852&lt;0.02),6.4719718,Model!L852)</f>
        <v>6.4719718000000004</v>
      </c>
      <c r="U846" s="13">
        <f t="shared" si="13"/>
        <v>0.94885144831249479</v>
      </c>
      <c r="V846" t="b">
        <f>IF(Model!B852&gt;0,'Calulations '!J846-U846)</f>
        <v>0</v>
      </c>
    </row>
    <row r="847" spans="10:22" x14ac:dyDescent="0.3">
      <c r="J847" s="13">
        <f>IF(OR(Model!B853&gt;7,Model!B853&lt;0.5),3.433,Model!B853)</f>
        <v>3.4329999999999998</v>
      </c>
      <c r="K847" s="13">
        <f>IF(OR(Model!C853&gt;0.4,Model!C853&lt;0.05),0.2550503,Model!C853)</f>
        <v>0.25505030000000001</v>
      </c>
      <c r="L847" s="13">
        <f>IF(OR(Model!D853&gt;5,Model!D853&lt;0.05),2.2251955,Model!D853)</f>
        <v>2.2251954999999999</v>
      </c>
      <c r="M847" s="13">
        <f>IF(OR(Model!E853&gt;3800,Model!E853&lt;0.02),1979.0503,Model!E853)</f>
        <v>1979.0503000000001</v>
      </c>
      <c r="N847" s="13">
        <f>IF(OR(Model!F853&gt;100,Model!F853&lt;0.02),44.390782,Model!F853)</f>
        <v>44.390782000000002</v>
      </c>
      <c r="O847" s="13">
        <f>IF(OR(Model!G853&gt;6,Model!G853&lt;0.02),1.74888827,Model!G853)</f>
        <v>1.7488882699999999</v>
      </c>
      <c r="P847" s="13">
        <f>IF(OR(Model!H853&gt;0.6,Model!H853&lt;0.02),0.3561162,Model!H853)</f>
        <v>0.35611619999999999</v>
      </c>
      <c r="Q847" s="13">
        <f>IF(OR(Model!I853&gt;80,Model!I853&lt;0.02),39.55,Model!I853)</f>
        <v>39.549999999999997</v>
      </c>
      <c r="R847" s="13">
        <f>IF(OR(Model!J853&gt;80,Model!J853&lt;0.02),39.55,Model!J853)</f>
        <v>39.549999999999997</v>
      </c>
      <c r="S847" s="13">
        <f>IF(OR(Model!K853&gt;120,Model!K853&lt;0.02),63.9,Model!K853)</f>
        <v>63.9</v>
      </c>
      <c r="T847" s="13">
        <f>IF(OR(Model!L853&gt;11,Model!L853&lt;0.02),6.4719718,Model!L853)</f>
        <v>6.4719718000000004</v>
      </c>
      <c r="U847" s="13">
        <f t="shared" si="13"/>
        <v>0.94885144831249479</v>
      </c>
      <c r="V847" t="b">
        <f>IF(Model!B853&gt;0,'Calulations '!J847-U847)</f>
        <v>0</v>
      </c>
    </row>
    <row r="848" spans="10:22" x14ac:dyDescent="0.3">
      <c r="J848" s="13">
        <f>IF(OR(Model!B854&gt;7,Model!B854&lt;0.5),3.433,Model!B854)</f>
        <v>3.4329999999999998</v>
      </c>
      <c r="K848" s="13">
        <f>IF(OR(Model!C854&gt;0.4,Model!C854&lt;0.05),0.2550503,Model!C854)</f>
        <v>0.25505030000000001</v>
      </c>
      <c r="L848" s="13">
        <f>IF(OR(Model!D854&gt;5,Model!D854&lt;0.05),2.2251955,Model!D854)</f>
        <v>2.2251954999999999</v>
      </c>
      <c r="M848" s="13">
        <f>IF(OR(Model!E854&gt;3800,Model!E854&lt;0.02),1979.0503,Model!E854)</f>
        <v>1979.0503000000001</v>
      </c>
      <c r="N848" s="13">
        <f>IF(OR(Model!F854&gt;100,Model!F854&lt;0.02),44.390782,Model!F854)</f>
        <v>44.390782000000002</v>
      </c>
      <c r="O848" s="13">
        <f>IF(OR(Model!G854&gt;6,Model!G854&lt;0.02),1.74888827,Model!G854)</f>
        <v>1.7488882699999999</v>
      </c>
      <c r="P848" s="13">
        <f>IF(OR(Model!H854&gt;0.6,Model!H854&lt;0.02),0.3561162,Model!H854)</f>
        <v>0.35611619999999999</v>
      </c>
      <c r="Q848" s="13">
        <f>IF(OR(Model!I854&gt;80,Model!I854&lt;0.02),39.55,Model!I854)</f>
        <v>39.549999999999997</v>
      </c>
      <c r="R848" s="13">
        <f>IF(OR(Model!J854&gt;80,Model!J854&lt;0.02),39.55,Model!J854)</f>
        <v>39.549999999999997</v>
      </c>
      <c r="S848" s="13">
        <f>IF(OR(Model!K854&gt;120,Model!K854&lt;0.02),63.9,Model!K854)</f>
        <v>63.9</v>
      </c>
      <c r="T848" s="13">
        <f>IF(OR(Model!L854&gt;11,Model!L854&lt;0.02),6.4719718,Model!L854)</f>
        <v>6.4719718000000004</v>
      </c>
      <c r="U848" s="13">
        <f t="shared" si="13"/>
        <v>0.94885144831249479</v>
      </c>
      <c r="V848" t="b">
        <f>IF(Model!B854&gt;0,'Calulations '!J848-U848)</f>
        <v>0</v>
      </c>
    </row>
    <row r="849" spans="10:22" x14ac:dyDescent="0.3">
      <c r="J849" s="13">
        <f>IF(OR(Model!B855&gt;7,Model!B855&lt;0.5),3.433,Model!B855)</f>
        <v>3.4329999999999998</v>
      </c>
      <c r="K849" s="13">
        <f>IF(OR(Model!C855&gt;0.4,Model!C855&lt;0.05),0.2550503,Model!C855)</f>
        <v>0.25505030000000001</v>
      </c>
      <c r="L849" s="13">
        <f>IF(OR(Model!D855&gt;5,Model!D855&lt;0.05),2.2251955,Model!D855)</f>
        <v>2.2251954999999999</v>
      </c>
      <c r="M849" s="13">
        <f>IF(OR(Model!E855&gt;3800,Model!E855&lt;0.02),1979.0503,Model!E855)</f>
        <v>1979.0503000000001</v>
      </c>
      <c r="N849" s="13">
        <f>IF(OR(Model!F855&gt;100,Model!F855&lt;0.02),44.390782,Model!F855)</f>
        <v>44.390782000000002</v>
      </c>
      <c r="O849" s="13">
        <f>IF(OR(Model!G855&gt;6,Model!G855&lt;0.02),1.74888827,Model!G855)</f>
        <v>1.7488882699999999</v>
      </c>
      <c r="P849" s="13">
        <f>IF(OR(Model!H855&gt;0.6,Model!H855&lt;0.02),0.3561162,Model!H855)</f>
        <v>0.35611619999999999</v>
      </c>
      <c r="Q849" s="13">
        <f>IF(OR(Model!I855&gt;80,Model!I855&lt;0.02),39.55,Model!I855)</f>
        <v>39.549999999999997</v>
      </c>
      <c r="R849" s="13">
        <f>IF(OR(Model!J855&gt;80,Model!J855&lt;0.02),39.55,Model!J855)</f>
        <v>39.549999999999997</v>
      </c>
      <c r="S849" s="13">
        <f>IF(OR(Model!K855&gt;120,Model!K855&lt;0.02),63.9,Model!K855)</f>
        <v>63.9</v>
      </c>
      <c r="T849" s="13">
        <f>IF(OR(Model!L855&gt;11,Model!L855&lt;0.02),6.4719718,Model!L855)</f>
        <v>6.4719718000000004</v>
      </c>
      <c r="U849" s="13">
        <f t="shared" si="13"/>
        <v>0.94885144831249479</v>
      </c>
      <c r="V849" t="b">
        <f>IF(Model!B855&gt;0,'Calulations '!J849-U849)</f>
        <v>0</v>
      </c>
    </row>
    <row r="850" spans="10:22" x14ac:dyDescent="0.3">
      <c r="J850" s="13">
        <f>IF(OR(Model!B856&gt;7,Model!B856&lt;0.5),3.433,Model!B856)</f>
        <v>3.4329999999999998</v>
      </c>
      <c r="K850" s="13">
        <f>IF(OR(Model!C856&gt;0.4,Model!C856&lt;0.05),0.2550503,Model!C856)</f>
        <v>0.25505030000000001</v>
      </c>
      <c r="L850" s="13">
        <f>IF(OR(Model!D856&gt;5,Model!D856&lt;0.05),2.2251955,Model!D856)</f>
        <v>2.2251954999999999</v>
      </c>
      <c r="M850" s="13">
        <f>IF(OR(Model!E856&gt;3800,Model!E856&lt;0.02),1979.0503,Model!E856)</f>
        <v>1979.0503000000001</v>
      </c>
      <c r="N850" s="13">
        <f>IF(OR(Model!F856&gt;100,Model!F856&lt;0.02),44.390782,Model!F856)</f>
        <v>44.390782000000002</v>
      </c>
      <c r="O850" s="13">
        <f>IF(OR(Model!G856&gt;6,Model!G856&lt;0.02),1.74888827,Model!G856)</f>
        <v>1.7488882699999999</v>
      </c>
      <c r="P850" s="13">
        <f>IF(OR(Model!H856&gt;0.6,Model!H856&lt;0.02),0.3561162,Model!H856)</f>
        <v>0.35611619999999999</v>
      </c>
      <c r="Q850" s="13">
        <f>IF(OR(Model!I856&gt;80,Model!I856&lt;0.02),39.55,Model!I856)</f>
        <v>39.549999999999997</v>
      </c>
      <c r="R850" s="13">
        <f>IF(OR(Model!J856&gt;80,Model!J856&lt;0.02),39.55,Model!J856)</f>
        <v>39.549999999999997</v>
      </c>
      <c r="S850" s="13">
        <f>IF(OR(Model!K856&gt;120,Model!K856&lt;0.02),63.9,Model!K856)</f>
        <v>63.9</v>
      </c>
      <c r="T850" s="13">
        <f>IF(OR(Model!L856&gt;11,Model!L856&lt;0.02),6.4719718,Model!L856)</f>
        <v>6.4719718000000004</v>
      </c>
      <c r="U850" s="13">
        <f t="shared" si="13"/>
        <v>0.94885144831249479</v>
      </c>
      <c r="V850" t="b">
        <f>IF(Model!B856&gt;0,'Calulations '!J850-U850)</f>
        <v>0</v>
      </c>
    </row>
    <row r="851" spans="10:22" x14ac:dyDescent="0.3">
      <c r="J851" s="13">
        <f>IF(OR(Model!B857&gt;7,Model!B857&lt;0.5),3.433,Model!B857)</f>
        <v>3.4329999999999998</v>
      </c>
      <c r="K851" s="13">
        <f>IF(OR(Model!C857&gt;0.4,Model!C857&lt;0.05),0.2550503,Model!C857)</f>
        <v>0.25505030000000001</v>
      </c>
      <c r="L851" s="13">
        <f>IF(OR(Model!D857&gt;5,Model!D857&lt;0.05),2.2251955,Model!D857)</f>
        <v>2.2251954999999999</v>
      </c>
      <c r="M851" s="13">
        <f>IF(OR(Model!E857&gt;3800,Model!E857&lt;0.02),1979.0503,Model!E857)</f>
        <v>1979.0503000000001</v>
      </c>
      <c r="N851" s="13">
        <f>IF(OR(Model!F857&gt;100,Model!F857&lt;0.02),44.390782,Model!F857)</f>
        <v>44.390782000000002</v>
      </c>
      <c r="O851" s="13">
        <f>IF(OR(Model!G857&gt;6,Model!G857&lt;0.02),1.74888827,Model!G857)</f>
        <v>1.7488882699999999</v>
      </c>
      <c r="P851" s="13">
        <f>IF(OR(Model!H857&gt;0.6,Model!H857&lt;0.02),0.3561162,Model!H857)</f>
        <v>0.35611619999999999</v>
      </c>
      <c r="Q851" s="13">
        <f>IF(OR(Model!I857&gt;80,Model!I857&lt;0.02),39.55,Model!I857)</f>
        <v>39.549999999999997</v>
      </c>
      <c r="R851" s="13">
        <f>IF(OR(Model!J857&gt;80,Model!J857&lt;0.02),39.55,Model!J857)</f>
        <v>39.549999999999997</v>
      </c>
      <c r="S851" s="13">
        <f>IF(OR(Model!K857&gt;120,Model!K857&lt;0.02),63.9,Model!K857)</f>
        <v>63.9</v>
      </c>
      <c r="T851" s="13">
        <f>IF(OR(Model!L857&gt;11,Model!L857&lt;0.02),6.4719718,Model!L857)</f>
        <v>6.4719718000000004</v>
      </c>
      <c r="U851" s="13">
        <f t="shared" si="13"/>
        <v>0.94885144831249479</v>
      </c>
      <c r="V851" t="b">
        <f>IF(Model!B857&gt;0,'Calulations '!J851-U851)</f>
        <v>0</v>
      </c>
    </row>
    <row r="852" spans="10:22" x14ac:dyDescent="0.3">
      <c r="J852" s="13">
        <f>IF(OR(Model!B858&gt;7,Model!B858&lt;0.5),3.433,Model!B858)</f>
        <v>3.4329999999999998</v>
      </c>
      <c r="K852" s="13">
        <f>IF(OR(Model!C858&gt;0.4,Model!C858&lt;0.05),0.2550503,Model!C858)</f>
        <v>0.25505030000000001</v>
      </c>
      <c r="L852" s="13">
        <f>IF(OR(Model!D858&gt;5,Model!D858&lt;0.05),2.2251955,Model!D858)</f>
        <v>2.2251954999999999</v>
      </c>
      <c r="M852" s="13">
        <f>IF(OR(Model!E858&gt;3800,Model!E858&lt;0.02),1979.0503,Model!E858)</f>
        <v>1979.0503000000001</v>
      </c>
      <c r="N852" s="13">
        <f>IF(OR(Model!F858&gt;100,Model!F858&lt;0.02),44.390782,Model!F858)</f>
        <v>44.390782000000002</v>
      </c>
      <c r="O852" s="13">
        <f>IF(OR(Model!G858&gt;6,Model!G858&lt;0.02),1.74888827,Model!G858)</f>
        <v>1.7488882699999999</v>
      </c>
      <c r="P852" s="13">
        <f>IF(OR(Model!H858&gt;0.6,Model!H858&lt;0.02),0.3561162,Model!H858)</f>
        <v>0.35611619999999999</v>
      </c>
      <c r="Q852" s="13">
        <f>IF(OR(Model!I858&gt;80,Model!I858&lt;0.02),39.55,Model!I858)</f>
        <v>39.549999999999997</v>
      </c>
      <c r="R852" s="13">
        <f>IF(OR(Model!J858&gt;80,Model!J858&lt;0.02),39.55,Model!J858)</f>
        <v>39.549999999999997</v>
      </c>
      <c r="S852" s="13">
        <f>IF(OR(Model!K858&gt;120,Model!K858&lt;0.02),63.9,Model!K858)</f>
        <v>63.9</v>
      </c>
      <c r="T852" s="13">
        <f>IF(OR(Model!L858&gt;11,Model!L858&lt;0.02),6.4719718,Model!L858)</f>
        <v>6.4719718000000004</v>
      </c>
      <c r="U852" s="13">
        <f t="shared" si="13"/>
        <v>0.94885144831249479</v>
      </c>
      <c r="V852" t="b">
        <f>IF(Model!B858&gt;0,'Calulations '!J852-U852)</f>
        <v>0</v>
      </c>
    </row>
    <row r="853" spans="10:22" x14ac:dyDescent="0.3">
      <c r="J853" s="13">
        <f>IF(OR(Model!B859&gt;7,Model!B859&lt;0.5),3.433,Model!B859)</f>
        <v>3.4329999999999998</v>
      </c>
      <c r="K853" s="13">
        <f>IF(OR(Model!C859&gt;0.4,Model!C859&lt;0.05),0.2550503,Model!C859)</f>
        <v>0.25505030000000001</v>
      </c>
      <c r="L853" s="13">
        <f>IF(OR(Model!D859&gt;5,Model!D859&lt;0.05),2.2251955,Model!D859)</f>
        <v>2.2251954999999999</v>
      </c>
      <c r="M853" s="13">
        <f>IF(OR(Model!E859&gt;3800,Model!E859&lt;0.02),1979.0503,Model!E859)</f>
        <v>1979.0503000000001</v>
      </c>
      <c r="N853" s="13">
        <f>IF(OR(Model!F859&gt;100,Model!F859&lt;0.02),44.390782,Model!F859)</f>
        <v>44.390782000000002</v>
      </c>
      <c r="O853" s="13">
        <f>IF(OR(Model!G859&gt;6,Model!G859&lt;0.02),1.74888827,Model!G859)</f>
        <v>1.7488882699999999</v>
      </c>
      <c r="P853" s="13">
        <f>IF(OR(Model!H859&gt;0.6,Model!H859&lt;0.02),0.3561162,Model!H859)</f>
        <v>0.35611619999999999</v>
      </c>
      <c r="Q853" s="13">
        <f>IF(OR(Model!I859&gt;80,Model!I859&lt;0.02),39.55,Model!I859)</f>
        <v>39.549999999999997</v>
      </c>
      <c r="R853" s="13">
        <f>IF(OR(Model!J859&gt;80,Model!J859&lt;0.02),39.55,Model!J859)</f>
        <v>39.549999999999997</v>
      </c>
      <c r="S853" s="13">
        <f>IF(OR(Model!K859&gt;120,Model!K859&lt;0.02),63.9,Model!K859)</f>
        <v>63.9</v>
      </c>
      <c r="T853" s="13">
        <f>IF(OR(Model!L859&gt;11,Model!L859&lt;0.02),6.4719718,Model!L859)</f>
        <v>6.4719718000000004</v>
      </c>
      <c r="U853" s="13">
        <f t="shared" si="13"/>
        <v>0.94885144831249479</v>
      </c>
      <c r="V853" t="b">
        <f>IF(Model!B859&gt;0,'Calulations '!J853-U853)</f>
        <v>0</v>
      </c>
    </row>
    <row r="854" spans="10:22" x14ac:dyDescent="0.3">
      <c r="J854" s="13">
        <f>IF(OR(Model!B860&gt;7,Model!B860&lt;0.5),3.433,Model!B860)</f>
        <v>3.4329999999999998</v>
      </c>
      <c r="K854" s="13">
        <f>IF(OR(Model!C860&gt;0.4,Model!C860&lt;0.05),0.2550503,Model!C860)</f>
        <v>0.25505030000000001</v>
      </c>
      <c r="L854" s="13">
        <f>IF(OR(Model!D860&gt;5,Model!D860&lt;0.05),2.2251955,Model!D860)</f>
        <v>2.2251954999999999</v>
      </c>
      <c r="M854" s="13">
        <f>IF(OR(Model!E860&gt;3800,Model!E860&lt;0.02),1979.0503,Model!E860)</f>
        <v>1979.0503000000001</v>
      </c>
      <c r="N854" s="13">
        <f>IF(OR(Model!F860&gt;100,Model!F860&lt;0.02),44.390782,Model!F860)</f>
        <v>44.390782000000002</v>
      </c>
      <c r="O854" s="13">
        <f>IF(OR(Model!G860&gt;6,Model!G860&lt;0.02),1.74888827,Model!G860)</f>
        <v>1.7488882699999999</v>
      </c>
      <c r="P854" s="13">
        <f>IF(OR(Model!H860&gt;0.6,Model!H860&lt;0.02),0.3561162,Model!H860)</f>
        <v>0.35611619999999999</v>
      </c>
      <c r="Q854" s="13">
        <f>IF(OR(Model!I860&gt;80,Model!I860&lt;0.02),39.55,Model!I860)</f>
        <v>39.549999999999997</v>
      </c>
      <c r="R854" s="13">
        <f>IF(OR(Model!J860&gt;80,Model!J860&lt;0.02),39.55,Model!J860)</f>
        <v>39.549999999999997</v>
      </c>
      <c r="S854" s="13">
        <f>IF(OR(Model!K860&gt;120,Model!K860&lt;0.02),63.9,Model!K860)</f>
        <v>63.9</v>
      </c>
      <c r="T854" s="13">
        <f>IF(OR(Model!L860&gt;11,Model!L860&lt;0.02),6.4719718,Model!L860)</f>
        <v>6.4719718000000004</v>
      </c>
      <c r="U854" s="13">
        <f t="shared" si="13"/>
        <v>0.94885144831249479</v>
      </c>
      <c r="V854" t="b">
        <f>IF(Model!B860&gt;0,'Calulations '!J854-U854)</f>
        <v>0</v>
      </c>
    </row>
    <row r="855" spans="10:22" x14ac:dyDescent="0.3">
      <c r="J855" s="13">
        <f>IF(OR(Model!B861&gt;7,Model!B861&lt;0.5),3.433,Model!B861)</f>
        <v>3.4329999999999998</v>
      </c>
      <c r="K855" s="13">
        <f>IF(OR(Model!C861&gt;0.4,Model!C861&lt;0.05),0.2550503,Model!C861)</f>
        <v>0.25505030000000001</v>
      </c>
      <c r="L855" s="13">
        <f>IF(OR(Model!D861&gt;5,Model!D861&lt;0.05),2.2251955,Model!D861)</f>
        <v>2.2251954999999999</v>
      </c>
      <c r="M855" s="13">
        <f>IF(OR(Model!E861&gt;3800,Model!E861&lt;0.02),1979.0503,Model!E861)</f>
        <v>1979.0503000000001</v>
      </c>
      <c r="N855" s="13">
        <f>IF(OR(Model!F861&gt;100,Model!F861&lt;0.02),44.390782,Model!F861)</f>
        <v>44.390782000000002</v>
      </c>
      <c r="O855" s="13">
        <f>IF(OR(Model!G861&gt;6,Model!G861&lt;0.02),1.74888827,Model!G861)</f>
        <v>1.7488882699999999</v>
      </c>
      <c r="P855" s="13">
        <f>IF(OR(Model!H861&gt;0.6,Model!H861&lt;0.02),0.3561162,Model!H861)</f>
        <v>0.35611619999999999</v>
      </c>
      <c r="Q855" s="13">
        <f>IF(OR(Model!I861&gt;80,Model!I861&lt;0.02),39.55,Model!I861)</f>
        <v>39.549999999999997</v>
      </c>
      <c r="R855" s="13">
        <f>IF(OR(Model!J861&gt;80,Model!J861&lt;0.02),39.55,Model!J861)</f>
        <v>39.549999999999997</v>
      </c>
      <c r="S855" s="13">
        <f>IF(OR(Model!K861&gt;120,Model!K861&lt;0.02),63.9,Model!K861)</f>
        <v>63.9</v>
      </c>
      <c r="T855" s="13">
        <f>IF(OR(Model!L861&gt;11,Model!L861&lt;0.02),6.4719718,Model!L861)</f>
        <v>6.4719718000000004</v>
      </c>
      <c r="U855" s="13">
        <f t="shared" si="13"/>
        <v>0.94885144831249479</v>
      </c>
      <c r="V855" t="b">
        <f>IF(Model!B861&gt;0,'Calulations '!J855-U855)</f>
        <v>0</v>
      </c>
    </row>
    <row r="856" spans="10:22" x14ac:dyDescent="0.3">
      <c r="J856" s="13">
        <f>IF(OR(Model!B862&gt;7,Model!B862&lt;0.5),3.433,Model!B862)</f>
        <v>3.4329999999999998</v>
      </c>
      <c r="K856" s="13">
        <f>IF(OR(Model!C862&gt;0.4,Model!C862&lt;0.05),0.2550503,Model!C862)</f>
        <v>0.25505030000000001</v>
      </c>
      <c r="L856" s="13">
        <f>IF(OR(Model!D862&gt;5,Model!D862&lt;0.05),2.2251955,Model!D862)</f>
        <v>2.2251954999999999</v>
      </c>
      <c r="M856" s="13">
        <f>IF(OR(Model!E862&gt;3800,Model!E862&lt;0.02),1979.0503,Model!E862)</f>
        <v>1979.0503000000001</v>
      </c>
      <c r="N856" s="13">
        <f>IF(OR(Model!F862&gt;100,Model!F862&lt;0.02),44.390782,Model!F862)</f>
        <v>44.390782000000002</v>
      </c>
      <c r="O856" s="13">
        <f>IF(OR(Model!G862&gt;6,Model!G862&lt;0.02),1.74888827,Model!G862)</f>
        <v>1.7488882699999999</v>
      </c>
      <c r="P856" s="13">
        <f>IF(OR(Model!H862&gt;0.6,Model!H862&lt;0.02),0.3561162,Model!H862)</f>
        <v>0.35611619999999999</v>
      </c>
      <c r="Q856" s="13">
        <f>IF(OR(Model!I862&gt;80,Model!I862&lt;0.02),39.55,Model!I862)</f>
        <v>39.549999999999997</v>
      </c>
      <c r="R856" s="13">
        <f>IF(OR(Model!J862&gt;80,Model!J862&lt;0.02),39.55,Model!J862)</f>
        <v>39.549999999999997</v>
      </c>
      <c r="S856" s="13">
        <f>IF(OR(Model!K862&gt;120,Model!K862&lt;0.02),63.9,Model!K862)</f>
        <v>63.9</v>
      </c>
      <c r="T856" s="13">
        <f>IF(OR(Model!L862&gt;11,Model!L862&lt;0.02),6.4719718,Model!L862)</f>
        <v>6.4719718000000004</v>
      </c>
      <c r="U856" s="13">
        <f t="shared" si="13"/>
        <v>0.94885144831249479</v>
      </c>
      <c r="V856" t="b">
        <f>IF(Model!B862&gt;0,'Calulations '!J856-U856)</f>
        <v>0</v>
      </c>
    </row>
    <row r="857" spans="10:22" x14ac:dyDescent="0.3">
      <c r="J857" s="13">
        <f>IF(OR(Model!B863&gt;7,Model!B863&lt;0.5),3.433,Model!B863)</f>
        <v>3.4329999999999998</v>
      </c>
      <c r="K857" s="13">
        <f>IF(OR(Model!C863&gt;0.4,Model!C863&lt;0.05),0.2550503,Model!C863)</f>
        <v>0.25505030000000001</v>
      </c>
      <c r="L857" s="13">
        <f>IF(OR(Model!D863&gt;5,Model!D863&lt;0.05),2.2251955,Model!D863)</f>
        <v>2.2251954999999999</v>
      </c>
      <c r="M857" s="13">
        <f>IF(OR(Model!E863&gt;3800,Model!E863&lt;0.02),1979.0503,Model!E863)</f>
        <v>1979.0503000000001</v>
      </c>
      <c r="N857" s="13">
        <f>IF(OR(Model!F863&gt;100,Model!F863&lt;0.02),44.390782,Model!F863)</f>
        <v>44.390782000000002</v>
      </c>
      <c r="O857" s="13">
        <f>IF(OR(Model!G863&gt;6,Model!G863&lt;0.02),1.74888827,Model!G863)</f>
        <v>1.7488882699999999</v>
      </c>
      <c r="P857" s="13">
        <f>IF(OR(Model!H863&gt;0.6,Model!H863&lt;0.02),0.3561162,Model!H863)</f>
        <v>0.35611619999999999</v>
      </c>
      <c r="Q857" s="13">
        <f>IF(OR(Model!I863&gt;80,Model!I863&lt;0.02),39.55,Model!I863)</f>
        <v>39.549999999999997</v>
      </c>
      <c r="R857" s="13">
        <f>IF(OR(Model!J863&gt;80,Model!J863&lt;0.02),39.55,Model!J863)</f>
        <v>39.549999999999997</v>
      </c>
      <c r="S857" s="13">
        <f>IF(OR(Model!K863&gt;120,Model!K863&lt;0.02),63.9,Model!K863)</f>
        <v>63.9</v>
      </c>
      <c r="T857" s="13">
        <f>IF(OR(Model!L863&gt;11,Model!L863&lt;0.02),6.4719718,Model!L863)</f>
        <v>6.4719718000000004</v>
      </c>
      <c r="U857" s="13">
        <f t="shared" si="13"/>
        <v>0.94885144831249479</v>
      </c>
      <c r="V857" t="b">
        <f>IF(Model!B863&gt;0,'Calulations '!J857-U857)</f>
        <v>0</v>
      </c>
    </row>
    <row r="858" spans="10:22" x14ac:dyDescent="0.3">
      <c r="J858" s="13">
        <f>IF(OR(Model!B864&gt;7,Model!B864&lt;0.5),3.433,Model!B864)</f>
        <v>3.4329999999999998</v>
      </c>
      <c r="K858" s="13">
        <f>IF(OR(Model!C864&gt;0.4,Model!C864&lt;0.05),0.2550503,Model!C864)</f>
        <v>0.25505030000000001</v>
      </c>
      <c r="L858" s="13">
        <f>IF(OR(Model!D864&gt;5,Model!D864&lt;0.05),2.2251955,Model!D864)</f>
        <v>2.2251954999999999</v>
      </c>
      <c r="M858" s="13">
        <f>IF(OR(Model!E864&gt;3800,Model!E864&lt;0.02),1979.0503,Model!E864)</f>
        <v>1979.0503000000001</v>
      </c>
      <c r="N858" s="13">
        <f>IF(OR(Model!F864&gt;100,Model!F864&lt;0.02),44.390782,Model!F864)</f>
        <v>44.390782000000002</v>
      </c>
      <c r="O858" s="13">
        <f>IF(OR(Model!G864&gt;6,Model!G864&lt;0.02),1.74888827,Model!G864)</f>
        <v>1.7488882699999999</v>
      </c>
      <c r="P858" s="13">
        <f>IF(OR(Model!H864&gt;0.6,Model!H864&lt;0.02),0.3561162,Model!H864)</f>
        <v>0.35611619999999999</v>
      </c>
      <c r="Q858" s="13">
        <f>IF(OR(Model!I864&gt;80,Model!I864&lt;0.02),39.55,Model!I864)</f>
        <v>39.549999999999997</v>
      </c>
      <c r="R858" s="13">
        <f>IF(OR(Model!J864&gt;80,Model!J864&lt;0.02),39.55,Model!J864)</f>
        <v>39.549999999999997</v>
      </c>
      <c r="S858" s="13">
        <f>IF(OR(Model!K864&gt;120,Model!K864&lt;0.02),63.9,Model!K864)</f>
        <v>63.9</v>
      </c>
      <c r="T858" s="13">
        <f>IF(OR(Model!L864&gt;11,Model!L864&lt;0.02),6.4719718,Model!L864)</f>
        <v>6.4719718000000004</v>
      </c>
      <c r="U858" s="13">
        <f t="shared" si="13"/>
        <v>0.94885144831249479</v>
      </c>
      <c r="V858" t="b">
        <f>IF(Model!B864&gt;0,'Calulations '!J858-U858)</f>
        <v>0</v>
      </c>
    </row>
    <row r="859" spans="10:22" x14ac:dyDescent="0.3">
      <c r="J859" s="13">
        <f>IF(OR(Model!B865&gt;7,Model!B865&lt;0.5),3.433,Model!B865)</f>
        <v>3.4329999999999998</v>
      </c>
      <c r="K859" s="13">
        <f>IF(OR(Model!C865&gt;0.4,Model!C865&lt;0.05),0.2550503,Model!C865)</f>
        <v>0.25505030000000001</v>
      </c>
      <c r="L859" s="13">
        <f>IF(OR(Model!D865&gt;5,Model!D865&lt;0.05),2.2251955,Model!D865)</f>
        <v>2.2251954999999999</v>
      </c>
      <c r="M859" s="13">
        <f>IF(OR(Model!E865&gt;3800,Model!E865&lt;0.02),1979.0503,Model!E865)</f>
        <v>1979.0503000000001</v>
      </c>
      <c r="N859" s="13">
        <f>IF(OR(Model!F865&gt;100,Model!F865&lt;0.02),44.390782,Model!F865)</f>
        <v>44.390782000000002</v>
      </c>
      <c r="O859" s="13">
        <f>IF(OR(Model!G865&gt;6,Model!G865&lt;0.02),1.74888827,Model!G865)</f>
        <v>1.7488882699999999</v>
      </c>
      <c r="P859" s="13">
        <f>IF(OR(Model!H865&gt;0.6,Model!H865&lt;0.02),0.3561162,Model!H865)</f>
        <v>0.35611619999999999</v>
      </c>
      <c r="Q859" s="13">
        <f>IF(OR(Model!I865&gt;80,Model!I865&lt;0.02),39.55,Model!I865)</f>
        <v>39.549999999999997</v>
      </c>
      <c r="R859" s="13">
        <f>IF(OR(Model!J865&gt;80,Model!J865&lt;0.02),39.55,Model!J865)</f>
        <v>39.549999999999997</v>
      </c>
      <c r="S859" s="13">
        <f>IF(OR(Model!K865&gt;120,Model!K865&lt;0.02),63.9,Model!K865)</f>
        <v>63.9</v>
      </c>
      <c r="T859" s="13">
        <f>IF(OR(Model!L865&gt;11,Model!L865&lt;0.02),6.4719718,Model!L865)</f>
        <v>6.4719718000000004</v>
      </c>
      <c r="U859" s="13">
        <f t="shared" si="13"/>
        <v>0.94885144831249479</v>
      </c>
      <c r="V859" t="b">
        <f>IF(Model!B865&gt;0,'Calulations '!J859-U859)</f>
        <v>0</v>
      </c>
    </row>
    <row r="860" spans="10:22" x14ac:dyDescent="0.3">
      <c r="J860" s="13">
        <f>IF(OR(Model!B866&gt;7,Model!B866&lt;0.5),3.433,Model!B866)</f>
        <v>3.4329999999999998</v>
      </c>
      <c r="K860" s="13">
        <f>IF(OR(Model!C866&gt;0.4,Model!C866&lt;0.05),0.2550503,Model!C866)</f>
        <v>0.25505030000000001</v>
      </c>
      <c r="L860" s="13">
        <f>IF(OR(Model!D866&gt;5,Model!D866&lt;0.05),2.2251955,Model!D866)</f>
        <v>2.2251954999999999</v>
      </c>
      <c r="M860" s="13">
        <f>IF(OR(Model!E866&gt;3800,Model!E866&lt;0.02),1979.0503,Model!E866)</f>
        <v>1979.0503000000001</v>
      </c>
      <c r="N860" s="13">
        <f>IF(OR(Model!F866&gt;100,Model!F866&lt;0.02),44.390782,Model!F866)</f>
        <v>44.390782000000002</v>
      </c>
      <c r="O860" s="13">
        <f>IF(OR(Model!G866&gt;6,Model!G866&lt;0.02),1.74888827,Model!G866)</f>
        <v>1.7488882699999999</v>
      </c>
      <c r="P860" s="13">
        <f>IF(OR(Model!H866&gt;0.6,Model!H866&lt;0.02),0.3561162,Model!H866)</f>
        <v>0.35611619999999999</v>
      </c>
      <c r="Q860" s="13">
        <f>IF(OR(Model!I866&gt;80,Model!I866&lt;0.02),39.55,Model!I866)</f>
        <v>39.549999999999997</v>
      </c>
      <c r="R860" s="13">
        <f>IF(OR(Model!J866&gt;80,Model!J866&lt;0.02),39.55,Model!J866)</f>
        <v>39.549999999999997</v>
      </c>
      <c r="S860" s="13">
        <f>IF(OR(Model!K866&gt;120,Model!K866&lt;0.02),63.9,Model!K866)</f>
        <v>63.9</v>
      </c>
      <c r="T860" s="13">
        <f>IF(OR(Model!L866&gt;11,Model!L866&lt;0.02),6.4719718,Model!L866)</f>
        <v>6.4719718000000004</v>
      </c>
      <c r="U860" s="13">
        <f t="shared" si="13"/>
        <v>0.94885144831249479</v>
      </c>
      <c r="V860" t="b">
        <f>IF(Model!B866&gt;0,'Calulations '!J860-U860)</f>
        <v>0</v>
      </c>
    </row>
    <row r="861" spans="10:22" x14ac:dyDescent="0.3">
      <c r="J861" s="13">
        <f>IF(OR(Model!B867&gt;7,Model!B867&lt;0.5),3.433,Model!B867)</f>
        <v>3.4329999999999998</v>
      </c>
      <c r="K861" s="13">
        <f>IF(OR(Model!C867&gt;0.4,Model!C867&lt;0.05),0.2550503,Model!C867)</f>
        <v>0.25505030000000001</v>
      </c>
      <c r="L861" s="13">
        <f>IF(OR(Model!D867&gt;5,Model!D867&lt;0.05),2.2251955,Model!D867)</f>
        <v>2.2251954999999999</v>
      </c>
      <c r="M861" s="13">
        <f>IF(OR(Model!E867&gt;3800,Model!E867&lt;0.02),1979.0503,Model!E867)</f>
        <v>1979.0503000000001</v>
      </c>
      <c r="N861" s="13">
        <f>IF(OR(Model!F867&gt;100,Model!F867&lt;0.02),44.390782,Model!F867)</f>
        <v>44.390782000000002</v>
      </c>
      <c r="O861" s="13">
        <f>IF(OR(Model!G867&gt;6,Model!G867&lt;0.02),1.74888827,Model!G867)</f>
        <v>1.7488882699999999</v>
      </c>
      <c r="P861" s="13">
        <f>IF(OR(Model!H867&gt;0.6,Model!H867&lt;0.02),0.3561162,Model!H867)</f>
        <v>0.35611619999999999</v>
      </c>
      <c r="Q861" s="13">
        <f>IF(OR(Model!I867&gt;80,Model!I867&lt;0.02),39.55,Model!I867)</f>
        <v>39.549999999999997</v>
      </c>
      <c r="R861" s="13">
        <f>IF(OR(Model!J867&gt;80,Model!J867&lt;0.02),39.55,Model!J867)</f>
        <v>39.549999999999997</v>
      </c>
      <c r="S861" s="13">
        <f>IF(OR(Model!K867&gt;120,Model!K867&lt;0.02),63.9,Model!K867)</f>
        <v>63.9</v>
      </c>
      <c r="T861" s="13">
        <f>IF(OR(Model!L867&gt;11,Model!L867&lt;0.02),6.4719718,Model!L867)</f>
        <v>6.4719718000000004</v>
      </c>
      <c r="U861" s="13">
        <f t="shared" si="13"/>
        <v>0.94885144831249479</v>
      </c>
      <c r="V861" t="b">
        <f>IF(Model!B867&gt;0,'Calulations '!J861-U861)</f>
        <v>0</v>
      </c>
    </row>
    <row r="862" spans="10:22" x14ac:dyDescent="0.3">
      <c r="J862" s="13">
        <f>IF(OR(Model!B868&gt;7,Model!B868&lt;0.5),3.433,Model!B868)</f>
        <v>3.4329999999999998</v>
      </c>
      <c r="K862" s="13">
        <f>IF(OR(Model!C868&gt;0.4,Model!C868&lt;0.05),0.2550503,Model!C868)</f>
        <v>0.25505030000000001</v>
      </c>
      <c r="L862" s="13">
        <f>IF(OR(Model!D868&gt;5,Model!D868&lt;0.05),2.2251955,Model!D868)</f>
        <v>2.2251954999999999</v>
      </c>
      <c r="M862" s="13">
        <f>IF(OR(Model!E868&gt;3800,Model!E868&lt;0.02),1979.0503,Model!E868)</f>
        <v>1979.0503000000001</v>
      </c>
      <c r="N862" s="13">
        <f>IF(OR(Model!F868&gt;100,Model!F868&lt;0.02),44.390782,Model!F868)</f>
        <v>44.390782000000002</v>
      </c>
      <c r="O862" s="13">
        <f>IF(OR(Model!G868&gt;6,Model!G868&lt;0.02),1.74888827,Model!G868)</f>
        <v>1.7488882699999999</v>
      </c>
      <c r="P862" s="13">
        <f>IF(OR(Model!H868&gt;0.6,Model!H868&lt;0.02),0.3561162,Model!H868)</f>
        <v>0.35611619999999999</v>
      </c>
      <c r="Q862" s="13">
        <f>IF(OR(Model!I868&gt;80,Model!I868&lt;0.02),39.55,Model!I868)</f>
        <v>39.549999999999997</v>
      </c>
      <c r="R862" s="13">
        <f>IF(OR(Model!J868&gt;80,Model!J868&lt;0.02),39.55,Model!J868)</f>
        <v>39.549999999999997</v>
      </c>
      <c r="S862" s="13">
        <f>IF(OR(Model!K868&gt;120,Model!K868&lt;0.02),63.9,Model!K868)</f>
        <v>63.9</v>
      </c>
      <c r="T862" s="13">
        <f>IF(OR(Model!L868&gt;11,Model!L868&lt;0.02),6.4719718,Model!L868)</f>
        <v>6.4719718000000004</v>
      </c>
      <c r="U862" s="13">
        <f t="shared" si="13"/>
        <v>0.94885144831249479</v>
      </c>
      <c r="V862" t="b">
        <f>IF(Model!B868&gt;0,'Calulations '!J862-U862)</f>
        <v>0</v>
      </c>
    </row>
    <row r="863" spans="10:22" x14ac:dyDescent="0.3">
      <c r="J863" s="13">
        <f>IF(OR(Model!B869&gt;7,Model!B869&lt;0.5),3.433,Model!B869)</f>
        <v>3.4329999999999998</v>
      </c>
      <c r="K863" s="13">
        <f>IF(OR(Model!C869&gt;0.4,Model!C869&lt;0.05),0.2550503,Model!C869)</f>
        <v>0.25505030000000001</v>
      </c>
      <c r="L863" s="13">
        <f>IF(OR(Model!D869&gt;5,Model!D869&lt;0.05),2.2251955,Model!D869)</f>
        <v>2.2251954999999999</v>
      </c>
      <c r="M863" s="13">
        <f>IF(OR(Model!E869&gt;3800,Model!E869&lt;0.02),1979.0503,Model!E869)</f>
        <v>1979.0503000000001</v>
      </c>
      <c r="N863" s="13">
        <f>IF(OR(Model!F869&gt;100,Model!F869&lt;0.02),44.390782,Model!F869)</f>
        <v>44.390782000000002</v>
      </c>
      <c r="O863" s="13">
        <f>IF(OR(Model!G869&gt;6,Model!G869&lt;0.02),1.74888827,Model!G869)</f>
        <v>1.7488882699999999</v>
      </c>
      <c r="P863" s="13">
        <f>IF(OR(Model!H869&gt;0.6,Model!H869&lt;0.02),0.3561162,Model!H869)</f>
        <v>0.35611619999999999</v>
      </c>
      <c r="Q863" s="13">
        <f>IF(OR(Model!I869&gt;80,Model!I869&lt;0.02),39.55,Model!I869)</f>
        <v>39.549999999999997</v>
      </c>
      <c r="R863" s="13">
        <f>IF(OR(Model!J869&gt;80,Model!J869&lt;0.02),39.55,Model!J869)</f>
        <v>39.549999999999997</v>
      </c>
      <c r="S863" s="13">
        <f>IF(OR(Model!K869&gt;120,Model!K869&lt;0.02),63.9,Model!K869)</f>
        <v>63.9</v>
      </c>
      <c r="T863" s="13">
        <f>IF(OR(Model!L869&gt;11,Model!L869&lt;0.02),6.4719718,Model!L869)</f>
        <v>6.4719718000000004</v>
      </c>
      <c r="U863" s="13">
        <f t="shared" si="13"/>
        <v>0.94885144831249479</v>
      </c>
      <c r="V863" t="b">
        <f>IF(Model!B869&gt;0,'Calulations '!J863-U863)</f>
        <v>0</v>
      </c>
    </row>
    <row r="864" spans="10:22" x14ac:dyDescent="0.3">
      <c r="J864" s="13">
        <f>IF(OR(Model!B870&gt;7,Model!B870&lt;0.5),3.433,Model!B870)</f>
        <v>3.4329999999999998</v>
      </c>
      <c r="K864" s="13">
        <f>IF(OR(Model!C870&gt;0.4,Model!C870&lt;0.05),0.2550503,Model!C870)</f>
        <v>0.25505030000000001</v>
      </c>
      <c r="L864" s="13">
        <f>IF(OR(Model!D870&gt;5,Model!D870&lt;0.05),2.2251955,Model!D870)</f>
        <v>2.2251954999999999</v>
      </c>
      <c r="M864" s="13">
        <f>IF(OR(Model!E870&gt;3800,Model!E870&lt;0.02),1979.0503,Model!E870)</f>
        <v>1979.0503000000001</v>
      </c>
      <c r="N864" s="13">
        <f>IF(OR(Model!F870&gt;100,Model!F870&lt;0.02),44.390782,Model!F870)</f>
        <v>44.390782000000002</v>
      </c>
      <c r="O864" s="13">
        <f>IF(OR(Model!G870&gt;6,Model!G870&lt;0.02),1.74888827,Model!G870)</f>
        <v>1.7488882699999999</v>
      </c>
      <c r="P864" s="13">
        <f>IF(OR(Model!H870&gt;0.6,Model!H870&lt;0.02),0.3561162,Model!H870)</f>
        <v>0.35611619999999999</v>
      </c>
      <c r="Q864" s="13">
        <f>IF(OR(Model!I870&gt;80,Model!I870&lt;0.02),39.55,Model!I870)</f>
        <v>39.549999999999997</v>
      </c>
      <c r="R864" s="13">
        <f>IF(OR(Model!J870&gt;80,Model!J870&lt;0.02),39.55,Model!J870)</f>
        <v>39.549999999999997</v>
      </c>
      <c r="S864" s="13">
        <f>IF(OR(Model!K870&gt;120,Model!K870&lt;0.02),63.9,Model!K870)</f>
        <v>63.9</v>
      </c>
      <c r="T864" s="13">
        <f>IF(OR(Model!L870&gt;11,Model!L870&lt;0.02),6.4719718,Model!L870)</f>
        <v>6.4719718000000004</v>
      </c>
      <c r="U864" s="13">
        <f t="shared" si="13"/>
        <v>0.94885144831249479</v>
      </c>
      <c r="V864" t="b">
        <f>IF(Model!B870&gt;0,'Calulations '!J864-U864)</f>
        <v>0</v>
      </c>
    </row>
    <row r="865" spans="10:22" x14ac:dyDescent="0.3">
      <c r="J865" s="13">
        <f>IF(OR(Model!B871&gt;7,Model!B871&lt;0.5),3.433,Model!B871)</f>
        <v>3.4329999999999998</v>
      </c>
      <c r="K865" s="13">
        <f>IF(OR(Model!C871&gt;0.4,Model!C871&lt;0.05),0.2550503,Model!C871)</f>
        <v>0.25505030000000001</v>
      </c>
      <c r="L865" s="13">
        <f>IF(OR(Model!D871&gt;5,Model!D871&lt;0.05),2.2251955,Model!D871)</f>
        <v>2.2251954999999999</v>
      </c>
      <c r="M865" s="13">
        <f>IF(OR(Model!E871&gt;3800,Model!E871&lt;0.02),1979.0503,Model!E871)</f>
        <v>1979.0503000000001</v>
      </c>
      <c r="N865" s="13">
        <f>IF(OR(Model!F871&gt;100,Model!F871&lt;0.02),44.390782,Model!F871)</f>
        <v>44.390782000000002</v>
      </c>
      <c r="O865" s="13">
        <f>IF(OR(Model!G871&gt;6,Model!G871&lt;0.02),1.74888827,Model!G871)</f>
        <v>1.7488882699999999</v>
      </c>
      <c r="P865" s="13">
        <f>IF(OR(Model!H871&gt;0.6,Model!H871&lt;0.02),0.3561162,Model!H871)</f>
        <v>0.35611619999999999</v>
      </c>
      <c r="Q865" s="13">
        <f>IF(OR(Model!I871&gt;80,Model!I871&lt;0.02),39.55,Model!I871)</f>
        <v>39.549999999999997</v>
      </c>
      <c r="R865" s="13">
        <f>IF(OR(Model!J871&gt;80,Model!J871&lt;0.02),39.55,Model!J871)</f>
        <v>39.549999999999997</v>
      </c>
      <c r="S865" s="13">
        <f>IF(OR(Model!K871&gt;120,Model!K871&lt;0.02),63.9,Model!K871)</f>
        <v>63.9</v>
      </c>
      <c r="T865" s="13">
        <f>IF(OR(Model!L871&gt;11,Model!L871&lt;0.02),6.4719718,Model!L871)</f>
        <v>6.4719718000000004</v>
      </c>
      <c r="U865" s="13">
        <f t="shared" si="13"/>
        <v>0.94885144831249479</v>
      </c>
      <c r="V865" t="b">
        <f>IF(Model!B871&gt;0,'Calulations '!J865-U865)</f>
        <v>0</v>
      </c>
    </row>
    <row r="866" spans="10:22" x14ac:dyDescent="0.3">
      <c r="J866" s="13">
        <f>IF(OR(Model!B872&gt;7,Model!B872&lt;0.5),3.433,Model!B872)</f>
        <v>3.4329999999999998</v>
      </c>
      <c r="K866" s="13">
        <f>IF(OR(Model!C872&gt;0.4,Model!C872&lt;0.05),0.2550503,Model!C872)</f>
        <v>0.25505030000000001</v>
      </c>
      <c r="L866" s="13">
        <f>IF(OR(Model!D872&gt;5,Model!D872&lt;0.05),2.2251955,Model!D872)</f>
        <v>2.2251954999999999</v>
      </c>
      <c r="M866" s="13">
        <f>IF(OR(Model!E872&gt;3800,Model!E872&lt;0.02),1979.0503,Model!E872)</f>
        <v>1979.0503000000001</v>
      </c>
      <c r="N866" s="13">
        <f>IF(OR(Model!F872&gt;100,Model!F872&lt;0.02),44.390782,Model!F872)</f>
        <v>44.390782000000002</v>
      </c>
      <c r="O866" s="13">
        <f>IF(OR(Model!G872&gt;6,Model!G872&lt;0.02),1.74888827,Model!G872)</f>
        <v>1.7488882699999999</v>
      </c>
      <c r="P866" s="13">
        <f>IF(OR(Model!H872&gt;0.6,Model!H872&lt;0.02),0.3561162,Model!H872)</f>
        <v>0.35611619999999999</v>
      </c>
      <c r="Q866" s="13">
        <f>IF(OR(Model!I872&gt;80,Model!I872&lt;0.02),39.55,Model!I872)</f>
        <v>39.549999999999997</v>
      </c>
      <c r="R866" s="13">
        <f>IF(OR(Model!J872&gt;80,Model!J872&lt;0.02),39.55,Model!J872)</f>
        <v>39.549999999999997</v>
      </c>
      <c r="S866" s="13">
        <f>IF(OR(Model!K872&gt;120,Model!K872&lt;0.02),63.9,Model!K872)</f>
        <v>63.9</v>
      </c>
      <c r="T866" s="13">
        <f>IF(OR(Model!L872&gt;11,Model!L872&lt;0.02),6.4719718,Model!L872)</f>
        <v>6.4719718000000004</v>
      </c>
      <c r="U866" s="13">
        <f t="shared" si="13"/>
        <v>0.94885144831249479</v>
      </c>
      <c r="V866" t="b">
        <f>IF(Model!B872&gt;0,'Calulations '!J866-U866)</f>
        <v>0</v>
      </c>
    </row>
    <row r="867" spans="10:22" x14ac:dyDescent="0.3">
      <c r="J867" s="13">
        <f>IF(OR(Model!B873&gt;7,Model!B873&lt;0.5),3.433,Model!B873)</f>
        <v>3.4329999999999998</v>
      </c>
      <c r="K867" s="13">
        <f>IF(OR(Model!C873&gt;0.4,Model!C873&lt;0.05),0.2550503,Model!C873)</f>
        <v>0.25505030000000001</v>
      </c>
      <c r="L867" s="13">
        <f>IF(OR(Model!D873&gt;5,Model!D873&lt;0.05),2.2251955,Model!D873)</f>
        <v>2.2251954999999999</v>
      </c>
      <c r="M867" s="13">
        <f>IF(OR(Model!E873&gt;3800,Model!E873&lt;0.02),1979.0503,Model!E873)</f>
        <v>1979.0503000000001</v>
      </c>
      <c r="N867" s="13">
        <f>IF(OR(Model!F873&gt;100,Model!F873&lt;0.02),44.390782,Model!F873)</f>
        <v>44.390782000000002</v>
      </c>
      <c r="O867" s="13">
        <f>IF(OR(Model!G873&gt;6,Model!G873&lt;0.02),1.74888827,Model!G873)</f>
        <v>1.7488882699999999</v>
      </c>
      <c r="P867" s="13">
        <f>IF(OR(Model!H873&gt;0.6,Model!H873&lt;0.02),0.3561162,Model!H873)</f>
        <v>0.35611619999999999</v>
      </c>
      <c r="Q867" s="13">
        <f>IF(OR(Model!I873&gt;80,Model!I873&lt;0.02),39.55,Model!I873)</f>
        <v>39.549999999999997</v>
      </c>
      <c r="R867" s="13">
        <f>IF(OR(Model!J873&gt;80,Model!J873&lt;0.02),39.55,Model!J873)</f>
        <v>39.549999999999997</v>
      </c>
      <c r="S867" s="13">
        <f>IF(OR(Model!K873&gt;120,Model!K873&lt;0.02),63.9,Model!K873)</f>
        <v>63.9</v>
      </c>
      <c r="T867" s="13">
        <f>IF(OR(Model!L873&gt;11,Model!L873&lt;0.02),6.4719718,Model!L873)</f>
        <v>6.4719718000000004</v>
      </c>
      <c r="U867" s="13">
        <f t="shared" si="13"/>
        <v>0.94885144831249479</v>
      </c>
      <c r="V867" t="b">
        <f>IF(Model!B873&gt;0,'Calulations '!J867-U867)</f>
        <v>0</v>
      </c>
    </row>
    <row r="868" spans="10:22" x14ac:dyDescent="0.3">
      <c r="J868" s="13">
        <f>IF(OR(Model!B874&gt;7,Model!B874&lt;0.5),3.433,Model!B874)</f>
        <v>3.4329999999999998</v>
      </c>
      <c r="K868" s="13">
        <f>IF(OR(Model!C874&gt;0.4,Model!C874&lt;0.05),0.2550503,Model!C874)</f>
        <v>0.25505030000000001</v>
      </c>
      <c r="L868" s="13">
        <f>IF(OR(Model!D874&gt;5,Model!D874&lt;0.05),2.2251955,Model!D874)</f>
        <v>2.2251954999999999</v>
      </c>
      <c r="M868" s="13">
        <f>IF(OR(Model!E874&gt;3800,Model!E874&lt;0.02),1979.0503,Model!E874)</f>
        <v>1979.0503000000001</v>
      </c>
      <c r="N868" s="13">
        <f>IF(OR(Model!F874&gt;100,Model!F874&lt;0.02),44.390782,Model!F874)</f>
        <v>44.390782000000002</v>
      </c>
      <c r="O868" s="13">
        <f>IF(OR(Model!G874&gt;6,Model!G874&lt;0.02),1.74888827,Model!G874)</f>
        <v>1.7488882699999999</v>
      </c>
      <c r="P868" s="13">
        <f>IF(OR(Model!H874&gt;0.6,Model!H874&lt;0.02),0.3561162,Model!H874)</f>
        <v>0.35611619999999999</v>
      </c>
      <c r="Q868" s="13">
        <f>IF(OR(Model!I874&gt;80,Model!I874&lt;0.02),39.55,Model!I874)</f>
        <v>39.549999999999997</v>
      </c>
      <c r="R868" s="13">
        <f>IF(OR(Model!J874&gt;80,Model!J874&lt;0.02),39.55,Model!J874)</f>
        <v>39.549999999999997</v>
      </c>
      <c r="S868" s="13">
        <f>IF(OR(Model!K874&gt;120,Model!K874&lt;0.02),63.9,Model!K874)</f>
        <v>63.9</v>
      </c>
      <c r="T868" s="13">
        <f>IF(OR(Model!L874&gt;11,Model!L874&lt;0.02),6.4719718,Model!L874)</f>
        <v>6.4719718000000004</v>
      </c>
      <c r="U868" s="13">
        <f t="shared" si="13"/>
        <v>0.94885144831249479</v>
      </c>
      <c r="V868" t="b">
        <f>IF(Model!B874&gt;0,'Calulations '!J868-U868)</f>
        <v>0</v>
      </c>
    </row>
    <row r="869" spans="10:22" x14ac:dyDescent="0.3">
      <c r="J869" s="13">
        <f>IF(OR(Model!B875&gt;7,Model!B875&lt;0.5),3.433,Model!B875)</f>
        <v>3.4329999999999998</v>
      </c>
      <c r="K869" s="13">
        <f>IF(OR(Model!C875&gt;0.4,Model!C875&lt;0.05),0.2550503,Model!C875)</f>
        <v>0.25505030000000001</v>
      </c>
      <c r="L869" s="13">
        <f>IF(OR(Model!D875&gt;5,Model!D875&lt;0.05),2.2251955,Model!D875)</f>
        <v>2.2251954999999999</v>
      </c>
      <c r="M869" s="13">
        <f>IF(OR(Model!E875&gt;3800,Model!E875&lt;0.02),1979.0503,Model!E875)</f>
        <v>1979.0503000000001</v>
      </c>
      <c r="N869" s="13">
        <f>IF(OR(Model!F875&gt;100,Model!F875&lt;0.02),44.390782,Model!F875)</f>
        <v>44.390782000000002</v>
      </c>
      <c r="O869" s="13">
        <f>IF(OR(Model!G875&gt;6,Model!G875&lt;0.02),1.74888827,Model!G875)</f>
        <v>1.7488882699999999</v>
      </c>
      <c r="P869" s="13">
        <f>IF(OR(Model!H875&gt;0.6,Model!H875&lt;0.02),0.3561162,Model!H875)</f>
        <v>0.35611619999999999</v>
      </c>
      <c r="Q869" s="13">
        <f>IF(OR(Model!I875&gt;80,Model!I875&lt;0.02),39.55,Model!I875)</f>
        <v>39.549999999999997</v>
      </c>
      <c r="R869" s="13">
        <f>IF(OR(Model!J875&gt;80,Model!J875&lt;0.02),39.55,Model!J875)</f>
        <v>39.549999999999997</v>
      </c>
      <c r="S869" s="13">
        <f>IF(OR(Model!K875&gt;120,Model!K875&lt;0.02),63.9,Model!K875)</f>
        <v>63.9</v>
      </c>
      <c r="T869" s="13">
        <f>IF(OR(Model!L875&gt;11,Model!L875&lt;0.02),6.4719718,Model!L875)</f>
        <v>6.4719718000000004</v>
      </c>
      <c r="U869" s="13">
        <f t="shared" si="13"/>
        <v>0.94885144831249479</v>
      </c>
      <c r="V869" t="b">
        <f>IF(Model!B875&gt;0,'Calulations '!J869-U869)</f>
        <v>0</v>
      </c>
    </row>
    <row r="870" spans="10:22" x14ac:dyDescent="0.3">
      <c r="J870" s="13">
        <f>IF(OR(Model!B876&gt;7,Model!B876&lt;0.5),3.433,Model!B876)</f>
        <v>3.4329999999999998</v>
      </c>
      <c r="K870" s="13">
        <f>IF(OR(Model!C876&gt;0.4,Model!C876&lt;0.05),0.2550503,Model!C876)</f>
        <v>0.25505030000000001</v>
      </c>
      <c r="L870" s="13">
        <f>IF(OR(Model!D876&gt;5,Model!D876&lt;0.05),2.2251955,Model!D876)</f>
        <v>2.2251954999999999</v>
      </c>
      <c r="M870" s="13">
        <f>IF(OR(Model!E876&gt;3800,Model!E876&lt;0.02),1979.0503,Model!E876)</f>
        <v>1979.0503000000001</v>
      </c>
      <c r="N870" s="13">
        <f>IF(OR(Model!F876&gt;100,Model!F876&lt;0.02),44.390782,Model!F876)</f>
        <v>44.390782000000002</v>
      </c>
      <c r="O870" s="13">
        <f>IF(OR(Model!G876&gt;6,Model!G876&lt;0.02),1.74888827,Model!G876)</f>
        <v>1.7488882699999999</v>
      </c>
      <c r="P870" s="13">
        <f>IF(OR(Model!H876&gt;0.6,Model!H876&lt;0.02),0.3561162,Model!H876)</f>
        <v>0.35611619999999999</v>
      </c>
      <c r="Q870" s="13">
        <f>IF(OR(Model!I876&gt;80,Model!I876&lt;0.02),39.55,Model!I876)</f>
        <v>39.549999999999997</v>
      </c>
      <c r="R870" s="13">
        <f>IF(OR(Model!J876&gt;80,Model!J876&lt;0.02),39.55,Model!J876)</f>
        <v>39.549999999999997</v>
      </c>
      <c r="S870" s="13">
        <f>IF(OR(Model!K876&gt;120,Model!K876&lt;0.02),63.9,Model!K876)</f>
        <v>63.9</v>
      </c>
      <c r="T870" s="13">
        <f>IF(OR(Model!L876&gt;11,Model!L876&lt;0.02),6.4719718,Model!L876)</f>
        <v>6.4719718000000004</v>
      </c>
      <c r="U870" s="13">
        <f t="shared" si="13"/>
        <v>0.94885144831249479</v>
      </c>
      <c r="V870" t="b">
        <f>IF(Model!B876&gt;0,'Calulations '!J870-U870)</f>
        <v>0</v>
      </c>
    </row>
    <row r="871" spans="10:22" x14ac:dyDescent="0.3">
      <c r="J871" s="13">
        <f>IF(OR(Model!B877&gt;7,Model!B877&lt;0.5),3.433,Model!B877)</f>
        <v>3.4329999999999998</v>
      </c>
      <c r="K871" s="13">
        <f>IF(OR(Model!C877&gt;0.4,Model!C877&lt;0.05),0.2550503,Model!C877)</f>
        <v>0.25505030000000001</v>
      </c>
      <c r="L871" s="13">
        <f>IF(OR(Model!D877&gt;5,Model!D877&lt;0.05),2.2251955,Model!D877)</f>
        <v>2.2251954999999999</v>
      </c>
      <c r="M871" s="13">
        <f>IF(OR(Model!E877&gt;3800,Model!E877&lt;0.02),1979.0503,Model!E877)</f>
        <v>1979.0503000000001</v>
      </c>
      <c r="N871" s="13">
        <f>IF(OR(Model!F877&gt;100,Model!F877&lt;0.02),44.390782,Model!F877)</f>
        <v>44.390782000000002</v>
      </c>
      <c r="O871" s="13">
        <f>IF(OR(Model!G877&gt;6,Model!G877&lt;0.02),1.74888827,Model!G877)</f>
        <v>1.7488882699999999</v>
      </c>
      <c r="P871" s="13">
        <f>IF(OR(Model!H877&gt;0.6,Model!H877&lt;0.02),0.3561162,Model!H877)</f>
        <v>0.35611619999999999</v>
      </c>
      <c r="Q871" s="13">
        <f>IF(OR(Model!I877&gt;80,Model!I877&lt;0.02),39.55,Model!I877)</f>
        <v>39.549999999999997</v>
      </c>
      <c r="R871" s="13">
        <f>IF(OR(Model!J877&gt;80,Model!J877&lt;0.02),39.55,Model!J877)</f>
        <v>39.549999999999997</v>
      </c>
      <c r="S871" s="13">
        <f>IF(OR(Model!K877&gt;120,Model!K877&lt;0.02),63.9,Model!K877)</f>
        <v>63.9</v>
      </c>
      <c r="T871" s="13">
        <f>IF(OR(Model!L877&gt;11,Model!L877&lt;0.02),6.4719718,Model!L877)</f>
        <v>6.4719718000000004</v>
      </c>
      <c r="U871" s="13">
        <f t="shared" si="13"/>
        <v>0.94885144831249479</v>
      </c>
      <c r="V871" t="b">
        <f>IF(Model!B877&gt;0,'Calulations '!J871-U871)</f>
        <v>0</v>
      </c>
    </row>
    <row r="872" spans="10:22" x14ac:dyDescent="0.3">
      <c r="J872" s="13">
        <f>IF(OR(Model!B878&gt;7,Model!B878&lt;0.5),3.433,Model!B878)</f>
        <v>3.4329999999999998</v>
      </c>
      <c r="K872" s="13">
        <f>IF(OR(Model!C878&gt;0.4,Model!C878&lt;0.05),0.2550503,Model!C878)</f>
        <v>0.25505030000000001</v>
      </c>
      <c r="L872" s="13">
        <f>IF(OR(Model!D878&gt;5,Model!D878&lt;0.05),2.2251955,Model!D878)</f>
        <v>2.2251954999999999</v>
      </c>
      <c r="M872" s="13">
        <f>IF(OR(Model!E878&gt;3800,Model!E878&lt;0.02),1979.0503,Model!E878)</f>
        <v>1979.0503000000001</v>
      </c>
      <c r="N872" s="13">
        <f>IF(OR(Model!F878&gt;100,Model!F878&lt;0.02),44.390782,Model!F878)</f>
        <v>44.390782000000002</v>
      </c>
      <c r="O872" s="13">
        <f>IF(OR(Model!G878&gt;6,Model!G878&lt;0.02),1.74888827,Model!G878)</f>
        <v>1.7488882699999999</v>
      </c>
      <c r="P872" s="13">
        <f>IF(OR(Model!H878&gt;0.6,Model!H878&lt;0.02),0.3561162,Model!H878)</f>
        <v>0.35611619999999999</v>
      </c>
      <c r="Q872" s="13">
        <f>IF(OR(Model!I878&gt;80,Model!I878&lt;0.02),39.55,Model!I878)</f>
        <v>39.549999999999997</v>
      </c>
      <c r="R872" s="13">
        <f>IF(OR(Model!J878&gt;80,Model!J878&lt;0.02),39.55,Model!J878)</f>
        <v>39.549999999999997</v>
      </c>
      <c r="S872" s="13">
        <f>IF(OR(Model!K878&gt;120,Model!K878&lt;0.02),63.9,Model!K878)</f>
        <v>63.9</v>
      </c>
      <c r="T872" s="13">
        <f>IF(OR(Model!L878&gt;11,Model!L878&lt;0.02),6.4719718,Model!L878)</f>
        <v>6.4719718000000004</v>
      </c>
      <c r="U872" s="13">
        <f t="shared" si="13"/>
        <v>0.94885144831249479</v>
      </c>
      <c r="V872" t="b">
        <f>IF(Model!B878&gt;0,'Calulations '!J872-U872)</f>
        <v>0</v>
      </c>
    </row>
    <row r="873" spans="10:22" x14ac:dyDescent="0.3">
      <c r="J873" s="13">
        <f>IF(OR(Model!B879&gt;7,Model!B879&lt;0.5),3.433,Model!B879)</f>
        <v>3.4329999999999998</v>
      </c>
      <c r="K873" s="13">
        <f>IF(OR(Model!C879&gt;0.4,Model!C879&lt;0.05),0.2550503,Model!C879)</f>
        <v>0.25505030000000001</v>
      </c>
      <c r="L873" s="13">
        <f>IF(OR(Model!D879&gt;5,Model!D879&lt;0.05),2.2251955,Model!D879)</f>
        <v>2.2251954999999999</v>
      </c>
      <c r="M873" s="13">
        <f>IF(OR(Model!E879&gt;3800,Model!E879&lt;0.02),1979.0503,Model!E879)</f>
        <v>1979.0503000000001</v>
      </c>
      <c r="N873" s="13">
        <f>IF(OR(Model!F879&gt;100,Model!F879&lt;0.02),44.390782,Model!F879)</f>
        <v>44.390782000000002</v>
      </c>
      <c r="O873" s="13">
        <f>IF(OR(Model!G879&gt;6,Model!G879&lt;0.02),1.74888827,Model!G879)</f>
        <v>1.7488882699999999</v>
      </c>
      <c r="P873" s="13">
        <f>IF(OR(Model!H879&gt;0.6,Model!H879&lt;0.02),0.3561162,Model!H879)</f>
        <v>0.35611619999999999</v>
      </c>
      <c r="Q873" s="13">
        <f>IF(OR(Model!I879&gt;80,Model!I879&lt;0.02),39.55,Model!I879)</f>
        <v>39.549999999999997</v>
      </c>
      <c r="R873" s="13">
        <f>IF(OR(Model!J879&gt;80,Model!J879&lt;0.02),39.55,Model!J879)</f>
        <v>39.549999999999997</v>
      </c>
      <c r="S873" s="13">
        <f>IF(OR(Model!K879&gt;120,Model!K879&lt;0.02),63.9,Model!K879)</f>
        <v>63.9</v>
      </c>
      <c r="T873" s="13">
        <f>IF(OR(Model!L879&gt;11,Model!L879&lt;0.02),6.4719718,Model!L879)</f>
        <v>6.4719718000000004</v>
      </c>
      <c r="U873" s="13">
        <f t="shared" si="13"/>
        <v>0.94885144831249479</v>
      </c>
      <c r="V873" t="b">
        <f>IF(Model!B879&gt;0,'Calulations '!J873-U873)</f>
        <v>0</v>
      </c>
    </row>
    <row r="874" spans="10:22" x14ac:dyDescent="0.3">
      <c r="J874" s="13">
        <f>IF(OR(Model!B880&gt;7,Model!B880&lt;0.5),3.433,Model!B880)</f>
        <v>3.4329999999999998</v>
      </c>
      <c r="K874" s="13">
        <f>IF(OR(Model!C880&gt;0.4,Model!C880&lt;0.05),0.2550503,Model!C880)</f>
        <v>0.25505030000000001</v>
      </c>
      <c r="L874" s="13">
        <f>IF(OR(Model!D880&gt;5,Model!D880&lt;0.05),2.2251955,Model!D880)</f>
        <v>2.2251954999999999</v>
      </c>
      <c r="M874" s="13">
        <f>IF(OR(Model!E880&gt;3800,Model!E880&lt;0.02),1979.0503,Model!E880)</f>
        <v>1979.0503000000001</v>
      </c>
      <c r="N874" s="13">
        <f>IF(OR(Model!F880&gt;100,Model!F880&lt;0.02),44.390782,Model!F880)</f>
        <v>44.390782000000002</v>
      </c>
      <c r="O874" s="13">
        <f>IF(OR(Model!G880&gt;6,Model!G880&lt;0.02),1.74888827,Model!G880)</f>
        <v>1.7488882699999999</v>
      </c>
      <c r="P874" s="13">
        <f>IF(OR(Model!H880&gt;0.6,Model!H880&lt;0.02),0.3561162,Model!H880)</f>
        <v>0.35611619999999999</v>
      </c>
      <c r="Q874" s="13">
        <f>IF(OR(Model!I880&gt;80,Model!I880&lt;0.02),39.55,Model!I880)</f>
        <v>39.549999999999997</v>
      </c>
      <c r="R874" s="13">
        <f>IF(OR(Model!J880&gt;80,Model!J880&lt;0.02),39.55,Model!J880)</f>
        <v>39.549999999999997</v>
      </c>
      <c r="S874" s="13">
        <f>IF(OR(Model!K880&gt;120,Model!K880&lt;0.02),63.9,Model!K880)</f>
        <v>63.9</v>
      </c>
      <c r="T874" s="13">
        <f>IF(OR(Model!L880&gt;11,Model!L880&lt;0.02),6.4719718,Model!L880)</f>
        <v>6.4719718000000004</v>
      </c>
      <c r="U874" s="13">
        <f t="shared" si="13"/>
        <v>0.94885144831249479</v>
      </c>
      <c r="V874" t="b">
        <f>IF(Model!B880&gt;0,'Calulations '!J874-U874)</f>
        <v>0</v>
      </c>
    </row>
    <row r="875" spans="10:22" x14ac:dyDescent="0.3">
      <c r="J875" s="13">
        <f>IF(OR(Model!B881&gt;7,Model!B881&lt;0.5),3.433,Model!B881)</f>
        <v>3.4329999999999998</v>
      </c>
      <c r="K875" s="13">
        <f>IF(OR(Model!C881&gt;0.4,Model!C881&lt;0.05),0.2550503,Model!C881)</f>
        <v>0.25505030000000001</v>
      </c>
      <c r="L875" s="13">
        <f>IF(OR(Model!D881&gt;5,Model!D881&lt;0.05),2.2251955,Model!D881)</f>
        <v>2.2251954999999999</v>
      </c>
      <c r="M875" s="13">
        <f>IF(OR(Model!E881&gt;3800,Model!E881&lt;0.02),1979.0503,Model!E881)</f>
        <v>1979.0503000000001</v>
      </c>
      <c r="N875" s="13">
        <f>IF(OR(Model!F881&gt;100,Model!F881&lt;0.02),44.390782,Model!F881)</f>
        <v>44.390782000000002</v>
      </c>
      <c r="O875" s="13">
        <f>IF(OR(Model!G881&gt;6,Model!G881&lt;0.02),1.74888827,Model!G881)</f>
        <v>1.7488882699999999</v>
      </c>
      <c r="P875" s="13">
        <f>IF(OR(Model!H881&gt;0.6,Model!H881&lt;0.02),0.3561162,Model!H881)</f>
        <v>0.35611619999999999</v>
      </c>
      <c r="Q875" s="13">
        <f>IF(OR(Model!I881&gt;80,Model!I881&lt;0.02),39.55,Model!I881)</f>
        <v>39.549999999999997</v>
      </c>
      <c r="R875" s="13">
        <f>IF(OR(Model!J881&gt;80,Model!J881&lt;0.02),39.55,Model!J881)</f>
        <v>39.549999999999997</v>
      </c>
      <c r="S875" s="13">
        <f>IF(OR(Model!K881&gt;120,Model!K881&lt;0.02),63.9,Model!K881)</f>
        <v>63.9</v>
      </c>
      <c r="T875" s="13">
        <f>IF(OR(Model!L881&gt;11,Model!L881&lt;0.02),6.4719718,Model!L881)</f>
        <v>6.4719718000000004</v>
      </c>
      <c r="U875" s="13">
        <f t="shared" si="13"/>
        <v>0.94885144831249479</v>
      </c>
      <c r="V875" t="b">
        <f>IF(Model!B881&gt;0,'Calulations '!J875-U875)</f>
        <v>0</v>
      </c>
    </row>
    <row r="876" spans="10:22" x14ac:dyDescent="0.3">
      <c r="J876" s="13">
        <f>IF(OR(Model!B882&gt;7,Model!B882&lt;0.5),3.433,Model!B882)</f>
        <v>3.4329999999999998</v>
      </c>
      <c r="K876" s="13">
        <f>IF(OR(Model!C882&gt;0.4,Model!C882&lt;0.05),0.2550503,Model!C882)</f>
        <v>0.25505030000000001</v>
      </c>
      <c r="L876" s="13">
        <f>IF(OR(Model!D882&gt;5,Model!D882&lt;0.05),2.2251955,Model!D882)</f>
        <v>2.2251954999999999</v>
      </c>
      <c r="M876" s="13">
        <f>IF(OR(Model!E882&gt;3800,Model!E882&lt;0.02),1979.0503,Model!E882)</f>
        <v>1979.0503000000001</v>
      </c>
      <c r="N876" s="13">
        <f>IF(OR(Model!F882&gt;100,Model!F882&lt;0.02),44.390782,Model!F882)</f>
        <v>44.390782000000002</v>
      </c>
      <c r="O876" s="13">
        <f>IF(OR(Model!G882&gt;6,Model!G882&lt;0.02),1.74888827,Model!G882)</f>
        <v>1.7488882699999999</v>
      </c>
      <c r="P876" s="13">
        <f>IF(OR(Model!H882&gt;0.6,Model!H882&lt;0.02),0.3561162,Model!H882)</f>
        <v>0.35611619999999999</v>
      </c>
      <c r="Q876" s="13">
        <f>IF(OR(Model!I882&gt;80,Model!I882&lt;0.02),39.55,Model!I882)</f>
        <v>39.549999999999997</v>
      </c>
      <c r="R876" s="13">
        <f>IF(OR(Model!J882&gt;80,Model!J882&lt;0.02),39.55,Model!J882)</f>
        <v>39.549999999999997</v>
      </c>
      <c r="S876" s="13">
        <f>IF(OR(Model!K882&gt;120,Model!K882&lt;0.02),63.9,Model!K882)</f>
        <v>63.9</v>
      </c>
      <c r="T876" s="13">
        <f>IF(OR(Model!L882&gt;11,Model!L882&lt;0.02),6.4719718,Model!L882)</f>
        <v>6.4719718000000004</v>
      </c>
      <c r="U876" s="13">
        <f t="shared" si="13"/>
        <v>0.94885144831249479</v>
      </c>
      <c r="V876" t="b">
        <f>IF(Model!B882&gt;0,'Calulations '!J876-U876)</f>
        <v>0</v>
      </c>
    </row>
    <row r="877" spans="10:22" x14ac:dyDescent="0.3">
      <c r="J877" s="13">
        <f>IF(OR(Model!B883&gt;7,Model!B883&lt;0.5),3.433,Model!B883)</f>
        <v>3.4329999999999998</v>
      </c>
      <c r="K877" s="13">
        <f>IF(OR(Model!C883&gt;0.4,Model!C883&lt;0.05),0.2550503,Model!C883)</f>
        <v>0.25505030000000001</v>
      </c>
      <c r="L877" s="13">
        <f>IF(OR(Model!D883&gt;5,Model!D883&lt;0.05),2.2251955,Model!D883)</f>
        <v>2.2251954999999999</v>
      </c>
      <c r="M877" s="13">
        <f>IF(OR(Model!E883&gt;3800,Model!E883&lt;0.02),1979.0503,Model!E883)</f>
        <v>1979.0503000000001</v>
      </c>
      <c r="N877" s="13">
        <f>IF(OR(Model!F883&gt;100,Model!F883&lt;0.02),44.390782,Model!F883)</f>
        <v>44.390782000000002</v>
      </c>
      <c r="O877" s="13">
        <f>IF(OR(Model!G883&gt;6,Model!G883&lt;0.02),1.74888827,Model!G883)</f>
        <v>1.7488882699999999</v>
      </c>
      <c r="P877" s="13">
        <f>IF(OR(Model!H883&gt;0.6,Model!H883&lt;0.02),0.3561162,Model!H883)</f>
        <v>0.35611619999999999</v>
      </c>
      <c r="Q877" s="13">
        <f>IF(OR(Model!I883&gt;80,Model!I883&lt;0.02),39.55,Model!I883)</f>
        <v>39.549999999999997</v>
      </c>
      <c r="R877" s="13">
        <f>IF(OR(Model!J883&gt;80,Model!J883&lt;0.02),39.55,Model!J883)</f>
        <v>39.549999999999997</v>
      </c>
      <c r="S877" s="13">
        <f>IF(OR(Model!K883&gt;120,Model!K883&lt;0.02),63.9,Model!K883)</f>
        <v>63.9</v>
      </c>
      <c r="T877" s="13">
        <f>IF(OR(Model!L883&gt;11,Model!L883&lt;0.02),6.4719718,Model!L883)</f>
        <v>6.4719718000000004</v>
      </c>
      <c r="U877" s="13">
        <f t="shared" si="13"/>
        <v>0.94885144831249479</v>
      </c>
      <c r="V877" t="b">
        <f>IF(Model!B883&gt;0,'Calulations '!J877-U877)</f>
        <v>0</v>
      </c>
    </row>
    <row r="878" spans="10:22" x14ac:dyDescent="0.3">
      <c r="J878" s="13">
        <f>IF(OR(Model!B884&gt;7,Model!B884&lt;0.5),3.433,Model!B884)</f>
        <v>3.4329999999999998</v>
      </c>
      <c r="K878" s="13">
        <f>IF(OR(Model!C884&gt;0.4,Model!C884&lt;0.05),0.2550503,Model!C884)</f>
        <v>0.25505030000000001</v>
      </c>
      <c r="L878" s="13">
        <f>IF(OR(Model!D884&gt;5,Model!D884&lt;0.05),2.2251955,Model!D884)</f>
        <v>2.2251954999999999</v>
      </c>
      <c r="M878" s="13">
        <f>IF(OR(Model!E884&gt;3800,Model!E884&lt;0.02),1979.0503,Model!E884)</f>
        <v>1979.0503000000001</v>
      </c>
      <c r="N878" s="13">
        <f>IF(OR(Model!F884&gt;100,Model!F884&lt;0.02),44.390782,Model!F884)</f>
        <v>44.390782000000002</v>
      </c>
      <c r="O878" s="13">
        <f>IF(OR(Model!G884&gt;6,Model!G884&lt;0.02),1.74888827,Model!G884)</f>
        <v>1.7488882699999999</v>
      </c>
      <c r="P878" s="13">
        <f>IF(OR(Model!H884&gt;0.6,Model!H884&lt;0.02),0.3561162,Model!H884)</f>
        <v>0.35611619999999999</v>
      </c>
      <c r="Q878" s="13">
        <f>IF(OR(Model!I884&gt;80,Model!I884&lt;0.02),39.55,Model!I884)</f>
        <v>39.549999999999997</v>
      </c>
      <c r="R878" s="13">
        <f>IF(OR(Model!J884&gt;80,Model!J884&lt;0.02),39.55,Model!J884)</f>
        <v>39.549999999999997</v>
      </c>
      <c r="S878" s="13">
        <f>IF(OR(Model!K884&gt;120,Model!K884&lt;0.02),63.9,Model!K884)</f>
        <v>63.9</v>
      </c>
      <c r="T878" s="13">
        <f>IF(OR(Model!L884&gt;11,Model!L884&lt;0.02),6.4719718,Model!L884)</f>
        <v>6.4719718000000004</v>
      </c>
      <c r="U878" s="13">
        <f t="shared" si="13"/>
        <v>0.94885144831249479</v>
      </c>
      <c r="V878" t="b">
        <f>IF(Model!B884&gt;0,'Calulations '!J878-U878)</f>
        <v>0</v>
      </c>
    </row>
    <row r="879" spans="10:22" x14ac:dyDescent="0.3">
      <c r="J879" s="13">
        <f>IF(OR(Model!B885&gt;7,Model!B885&lt;0.5),3.433,Model!B885)</f>
        <v>3.4329999999999998</v>
      </c>
      <c r="K879" s="13">
        <f>IF(OR(Model!C885&gt;0.4,Model!C885&lt;0.05),0.2550503,Model!C885)</f>
        <v>0.25505030000000001</v>
      </c>
      <c r="L879" s="13">
        <f>IF(OR(Model!D885&gt;5,Model!D885&lt;0.05),2.2251955,Model!D885)</f>
        <v>2.2251954999999999</v>
      </c>
      <c r="M879" s="13">
        <f>IF(OR(Model!E885&gt;3800,Model!E885&lt;0.02),1979.0503,Model!E885)</f>
        <v>1979.0503000000001</v>
      </c>
      <c r="N879" s="13">
        <f>IF(OR(Model!F885&gt;100,Model!F885&lt;0.02),44.390782,Model!F885)</f>
        <v>44.390782000000002</v>
      </c>
      <c r="O879" s="13">
        <f>IF(OR(Model!G885&gt;6,Model!G885&lt;0.02),1.74888827,Model!G885)</f>
        <v>1.7488882699999999</v>
      </c>
      <c r="P879" s="13">
        <f>IF(OR(Model!H885&gt;0.6,Model!H885&lt;0.02),0.3561162,Model!H885)</f>
        <v>0.35611619999999999</v>
      </c>
      <c r="Q879" s="13">
        <f>IF(OR(Model!I885&gt;80,Model!I885&lt;0.02),39.55,Model!I885)</f>
        <v>39.549999999999997</v>
      </c>
      <c r="R879" s="13">
        <f>IF(OR(Model!J885&gt;80,Model!J885&lt;0.02),39.55,Model!J885)</f>
        <v>39.549999999999997</v>
      </c>
      <c r="S879" s="13">
        <f>IF(OR(Model!K885&gt;120,Model!K885&lt;0.02),63.9,Model!K885)</f>
        <v>63.9</v>
      </c>
      <c r="T879" s="13">
        <f>IF(OR(Model!L885&gt;11,Model!L885&lt;0.02),6.4719718,Model!L885)</f>
        <v>6.4719718000000004</v>
      </c>
      <c r="U879" s="13">
        <f t="shared" si="13"/>
        <v>0.94885144831249479</v>
      </c>
      <c r="V879" t="b">
        <f>IF(Model!B885&gt;0,'Calulations '!J879-U879)</f>
        <v>0</v>
      </c>
    </row>
    <row r="880" spans="10:22" x14ac:dyDescent="0.3">
      <c r="J880" s="13">
        <f>IF(OR(Model!B886&gt;7,Model!B886&lt;0.5),3.433,Model!B886)</f>
        <v>3.4329999999999998</v>
      </c>
      <c r="K880" s="13">
        <f>IF(OR(Model!C886&gt;0.4,Model!C886&lt;0.05),0.2550503,Model!C886)</f>
        <v>0.25505030000000001</v>
      </c>
      <c r="L880" s="13">
        <f>IF(OR(Model!D886&gt;5,Model!D886&lt;0.05),2.2251955,Model!D886)</f>
        <v>2.2251954999999999</v>
      </c>
      <c r="M880" s="13">
        <f>IF(OR(Model!E886&gt;3800,Model!E886&lt;0.02),1979.0503,Model!E886)</f>
        <v>1979.0503000000001</v>
      </c>
      <c r="N880" s="13">
        <f>IF(OR(Model!F886&gt;100,Model!F886&lt;0.02),44.390782,Model!F886)</f>
        <v>44.390782000000002</v>
      </c>
      <c r="O880" s="13">
        <f>IF(OR(Model!G886&gt;6,Model!G886&lt;0.02),1.74888827,Model!G886)</f>
        <v>1.7488882699999999</v>
      </c>
      <c r="P880" s="13">
        <f>IF(OR(Model!H886&gt;0.6,Model!H886&lt;0.02),0.3561162,Model!H886)</f>
        <v>0.35611619999999999</v>
      </c>
      <c r="Q880" s="13">
        <f>IF(OR(Model!I886&gt;80,Model!I886&lt;0.02),39.55,Model!I886)</f>
        <v>39.549999999999997</v>
      </c>
      <c r="R880" s="13">
        <f>IF(OR(Model!J886&gt;80,Model!J886&lt;0.02),39.55,Model!J886)</f>
        <v>39.549999999999997</v>
      </c>
      <c r="S880" s="13">
        <f>IF(OR(Model!K886&gt;120,Model!K886&lt;0.02),63.9,Model!K886)</f>
        <v>63.9</v>
      </c>
      <c r="T880" s="13">
        <f>IF(OR(Model!L886&gt;11,Model!L886&lt;0.02),6.4719718,Model!L886)</f>
        <v>6.4719718000000004</v>
      </c>
      <c r="U880" s="13">
        <f t="shared" si="13"/>
        <v>0.94885144831249479</v>
      </c>
      <c r="V880" t="b">
        <f>IF(Model!B886&gt;0,'Calulations '!J880-U880)</f>
        <v>0</v>
      </c>
    </row>
    <row r="881" spans="10:22" x14ac:dyDescent="0.3">
      <c r="J881" s="13">
        <f>IF(OR(Model!B887&gt;7,Model!B887&lt;0.5),3.433,Model!B887)</f>
        <v>3.4329999999999998</v>
      </c>
      <c r="K881" s="13">
        <f>IF(OR(Model!C887&gt;0.4,Model!C887&lt;0.05),0.2550503,Model!C887)</f>
        <v>0.25505030000000001</v>
      </c>
      <c r="L881" s="13">
        <f>IF(OR(Model!D887&gt;5,Model!D887&lt;0.05),2.2251955,Model!D887)</f>
        <v>2.2251954999999999</v>
      </c>
      <c r="M881" s="13">
        <f>IF(OR(Model!E887&gt;3800,Model!E887&lt;0.02),1979.0503,Model!E887)</f>
        <v>1979.0503000000001</v>
      </c>
      <c r="N881" s="13">
        <f>IF(OR(Model!F887&gt;100,Model!F887&lt;0.02),44.390782,Model!F887)</f>
        <v>44.390782000000002</v>
      </c>
      <c r="O881" s="13">
        <f>IF(OR(Model!G887&gt;6,Model!G887&lt;0.02),1.74888827,Model!G887)</f>
        <v>1.7488882699999999</v>
      </c>
      <c r="P881" s="13">
        <f>IF(OR(Model!H887&gt;0.6,Model!H887&lt;0.02),0.3561162,Model!H887)</f>
        <v>0.35611619999999999</v>
      </c>
      <c r="Q881" s="13">
        <f>IF(OR(Model!I887&gt;80,Model!I887&lt;0.02),39.55,Model!I887)</f>
        <v>39.549999999999997</v>
      </c>
      <c r="R881" s="13">
        <f>IF(OR(Model!J887&gt;80,Model!J887&lt;0.02),39.55,Model!J887)</f>
        <v>39.549999999999997</v>
      </c>
      <c r="S881" s="13">
        <f>IF(OR(Model!K887&gt;120,Model!K887&lt;0.02),63.9,Model!K887)</f>
        <v>63.9</v>
      </c>
      <c r="T881" s="13">
        <f>IF(OR(Model!L887&gt;11,Model!L887&lt;0.02),6.4719718,Model!L887)</f>
        <v>6.4719718000000004</v>
      </c>
      <c r="U881" s="13">
        <f t="shared" si="13"/>
        <v>0.94885144831249479</v>
      </c>
      <c r="V881" t="b">
        <f>IF(Model!B887&gt;0,'Calulations '!J881-U881)</f>
        <v>0</v>
      </c>
    </row>
    <row r="882" spans="10:22" x14ac:dyDescent="0.3">
      <c r="J882" s="13">
        <f>IF(OR(Model!B888&gt;7,Model!B888&lt;0.5),3.433,Model!B888)</f>
        <v>3.4329999999999998</v>
      </c>
      <c r="K882" s="13">
        <f>IF(OR(Model!C888&gt;0.4,Model!C888&lt;0.05),0.2550503,Model!C888)</f>
        <v>0.25505030000000001</v>
      </c>
      <c r="L882" s="13">
        <f>IF(OR(Model!D888&gt;5,Model!D888&lt;0.05),2.2251955,Model!D888)</f>
        <v>2.2251954999999999</v>
      </c>
      <c r="M882" s="13">
        <f>IF(OR(Model!E888&gt;3800,Model!E888&lt;0.02),1979.0503,Model!E888)</f>
        <v>1979.0503000000001</v>
      </c>
      <c r="N882" s="13">
        <f>IF(OR(Model!F888&gt;100,Model!F888&lt;0.02),44.390782,Model!F888)</f>
        <v>44.390782000000002</v>
      </c>
      <c r="O882" s="13">
        <f>IF(OR(Model!G888&gt;6,Model!G888&lt;0.02),1.74888827,Model!G888)</f>
        <v>1.7488882699999999</v>
      </c>
      <c r="P882" s="13">
        <f>IF(OR(Model!H888&gt;0.6,Model!H888&lt;0.02),0.3561162,Model!H888)</f>
        <v>0.35611619999999999</v>
      </c>
      <c r="Q882" s="13">
        <f>IF(OR(Model!I888&gt;80,Model!I888&lt;0.02),39.55,Model!I888)</f>
        <v>39.549999999999997</v>
      </c>
      <c r="R882" s="13">
        <f>IF(OR(Model!J888&gt;80,Model!J888&lt;0.02),39.55,Model!J888)</f>
        <v>39.549999999999997</v>
      </c>
      <c r="S882" s="13">
        <f>IF(OR(Model!K888&gt;120,Model!K888&lt;0.02),63.9,Model!K888)</f>
        <v>63.9</v>
      </c>
      <c r="T882" s="13">
        <f>IF(OR(Model!L888&gt;11,Model!L888&lt;0.02),6.4719718,Model!L888)</f>
        <v>6.4719718000000004</v>
      </c>
      <c r="U882" s="13">
        <f t="shared" si="13"/>
        <v>0.94885144831249479</v>
      </c>
      <c r="V882" t="b">
        <f>IF(Model!B888&gt;0,'Calulations '!J882-U882)</f>
        <v>0</v>
      </c>
    </row>
    <row r="883" spans="10:22" x14ac:dyDescent="0.3">
      <c r="J883" s="13">
        <f>IF(OR(Model!B889&gt;7,Model!B889&lt;0.5),3.433,Model!B889)</f>
        <v>3.4329999999999998</v>
      </c>
      <c r="K883" s="13">
        <f>IF(OR(Model!C889&gt;0.4,Model!C889&lt;0.05),0.2550503,Model!C889)</f>
        <v>0.25505030000000001</v>
      </c>
      <c r="L883" s="13">
        <f>IF(OR(Model!D889&gt;5,Model!D889&lt;0.05),2.2251955,Model!D889)</f>
        <v>2.2251954999999999</v>
      </c>
      <c r="M883" s="13">
        <f>IF(OR(Model!E889&gt;3800,Model!E889&lt;0.02),1979.0503,Model!E889)</f>
        <v>1979.0503000000001</v>
      </c>
      <c r="N883" s="13">
        <f>IF(OR(Model!F889&gt;100,Model!F889&lt;0.02),44.390782,Model!F889)</f>
        <v>44.390782000000002</v>
      </c>
      <c r="O883" s="13">
        <f>IF(OR(Model!G889&gt;6,Model!G889&lt;0.02),1.74888827,Model!G889)</f>
        <v>1.7488882699999999</v>
      </c>
      <c r="P883" s="13">
        <f>IF(OR(Model!H889&gt;0.6,Model!H889&lt;0.02),0.3561162,Model!H889)</f>
        <v>0.35611619999999999</v>
      </c>
      <c r="Q883" s="13">
        <f>IF(OR(Model!I889&gt;80,Model!I889&lt;0.02),39.55,Model!I889)</f>
        <v>39.549999999999997</v>
      </c>
      <c r="R883" s="13">
        <f>IF(OR(Model!J889&gt;80,Model!J889&lt;0.02),39.55,Model!J889)</f>
        <v>39.549999999999997</v>
      </c>
      <c r="S883" s="13">
        <f>IF(OR(Model!K889&gt;120,Model!K889&lt;0.02),63.9,Model!K889)</f>
        <v>63.9</v>
      </c>
      <c r="T883" s="13">
        <f>IF(OR(Model!L889&gt;11,Model!L889&lt;0.02),6.4719718,Model!L889)</f>
        <v>6.4719718000000004</v>
      </c>
      <c r="U883" s="13">
        <f t="shared" si="13"/>
        <v>0.94885144831249479</v>
      </c>
      <c r="V883" t="b">
        <f>IF(Model!B889&gt;0,'Calulations '!J883-U883)</f>
        <v>0</v>
      </c>
    </row>
    <row r="884" spans="10:22" x14ac:dyDescent="0.3">
      <c r="J884" s="13">
        <f>IF(OR(Model!B890&gt;7,Model!B890&lt;0.5),3.433,Model!B890)</f>
        <v>3.4329999999999998</v>
      </c>
      <c r="K884" s="13">
        <f>IF(OR(Model!C890&gt;0.4,Model!C890&lt;0.05),0.2550503,Model!C890)</f>
        <v>0.25505030000000001</v>
      </c>
      <c r="L884" s="13">
        <f>IF(OR(Model!D890&gt;5,Model!D890&lt;0.05),2.2251955,Model!D890)</f>
        <v>2.2251954999999999</v>
      </c>
      <c r="M884" s="13">
        <f>IF(OR(Model!E890&gt;3800,Model!E890&lt;0.02),1979.0503,Model!E890)</f>
        <v>1979.0503000000001</v>
      </c>
      <c r="N884" s="13">
        <f>IF(OR(Model!F890&gt;100,Model!F890&lt;0.02),44.390782,Model!F890)</f>
        <v>44.390782000000002</v>
      </c>
      <c r="O884" s="13">
        <f>IF(OR(Model!G890&gt;6,Model!G890&lt;0.02),1.74888827,Model!G890)</f>
        <v>1.7488882699999999</v>
      </c>
      <c r="P884" s="13">
        <f>IF(OR(Model!H890&gt;0.6,Model!H890&lt;0.02),0.3561162,Model!H890)</f>
        <v>0.35611619999999999</v>
      </c>
      <c r="Q884" s="13">
        <f>IF(OR(Model!I890&gt;80,Model!I890&lt;0.02),39.55,Model!I890)</f>
        <v>39.549999999999997</v>
      </c>
      <c r="R884" s="13">
        <f>IF(OR(Model!J890&gt;80,Model!J890&lt;0.02),39.55,Model!J890)</f>
        <v>39.549999999999997</v>
      </c>
      <c r="S884" s="13">
        <f>IF(OR(Model!K890&gt;120,Model!K890&lt;0.02),63.9,Model!K890)</f>
        <v>63.9</v>
      </c>
      <c r="T884" s="13">
        <f>IF(OR(Model!L890&gt;11,Model!L890&lt;0.02),6.4719718,Model!L890)</f>
        <v>6.4719718000000004</v>
      </c>
      <c r="U884" s="13">
        <f t="shared" si="13"/>
        <v>0.94885144831249479</v>
      </c>
      <c r="V884" t="b">
        <f>IF(Model!B890&gt;0,'Calulations '!J884-U884)</f>
        <v>0</v>
      </c>
    </row>
    <row r="885" spans="10:22" x14ac:dyDescent="0.3">
      <c r="J885" s="13">
        <f>IF(OR(Model!B891&gt;7,Model!B891&lt;0.5),3.433,Model!B891)</f>
        <v>3.4329999999999998</v>
      </c>
      <c r="K885" s="13">
        <f>IF(OR(Model!C891&gt;0.4,Model!C891&lt;0.05),0.2550503,Model!C891)</f>
        <v>0.25505030000000001</v>
      </c>
      <c r="L885" s="13">
        <f>IF(OR(Model!D891&gt;5,Model!D891&lt;0.05),2.2251955,Model!D891)</f>
        <v>2.2251954999999999</v>
      </c>
      <c r="M885" s="13">
        <f>IF(OR(Model!E891&gt;3800,Model!E891&lt;0.02),1979.0503,Model!E891)</f>
        <v>1979.0503000000001</v>
      </c>
      <c r="N885" s="13">
        <f>IF(OR(Model!F891&gt;100,Model!F891&lt;0.02),44.390782,Model!F891)</f>
        <v>44.390782000000002</v>
      </c>
      <c r="O885" s="13">
        <f>IF(OR(Model!G891&gt;6,Model!G891&lt;0.02),1.74888827,Model!G891)</f>
        <v>1.7488882699999999</v>
      </c>
      <c r="P885" s="13">
        <f>IF(OR(Model!H891&gt;0.6,Model!H891&lt;0.02),0.3561162,Model!H891)</f>
        <v>0.35611619999999999</v>
      </c>
      <c r="Q885" s="13">
        <f>IF(OR(Model!I891&gt;80,Model!I891&lt;0.02),39.55,Model!I891)</f>
        <v>39.549999999999997</v>
      </c>
      <c r="R885" s="13">
        <f>IF(OR(Model!J891&gt;80,Model!J891&lt;0.02),39.55,Model!J891)</f>
        <v>39.549999999999997</v>
      </c>
      <c r="S885" s="13">
        <f>IF(OR(Model!K891&gt;120,Model!K891&lt;0.02),63.9,Model!K891)</f>
        <v>63.9</v>
      </c>
      <c r="T885" s="13">
        <f>IF(OR(Model!L891&gt;11,Model!L891&lt;0.02),6.4719718,Model!L891)</f>
        <v>6.4719718000000004</v>
      </c>
      <c r="U885" s="13">
        <f t="shared" si="13"/>
        <v>0.94885144831249479</v>
      </c>
      <c r="V885" t="b">
        <f>IF(Model!B891&gt;0,'Calulations '!J885-U885)</f>
        <v>0</v>
      </c>
    </row>
    <row r="886" spans="10:22" x14ac:dyDescent="0.3">
      <c r="J886" s="13">
        <f>IF(OR(Model!B892&gt;7,Model!B892&lt;0.5),3.433,Model!B892)</f>
        <v>3.4329999999999998</v>
      </c>
      <c r="K886" s="13">
        <f>IF(OR(Model!C892&gt;0.4,Model!C892&lt;0.05),0.2550503,Model!C892)</f>
        <v>0.25505030000000001</v>
      </c>
      <c r="L886" s="13">
        <f>IF(OR(Model!D892&gt;5,Model!D892&lt;0.05),2.2251955,Model!D892)</f>
        <v>2.2251954999999999</v>
      </c>
      <c r="M886" s="13">
        <f>IF(OR(Model!E892&gt;3800,Model!E892&lt;0.02),1979.0503,Model!E892)</f>
        <v>1979.0503000000001</v>
      </c>
      <c r="N886" s="13">
        <f>IF(OR(Model!F892&gt;100,Model!F892&lt;0.02),44.390782,Model!F892)</f>
        <v>44.390782000000002</v>
      </c>
      <c r="O886" s="13">
        <f>IF(OR(Model!G892&gt;6,Model!G892&lt;0.02),1.74888827,Model!G892)</f>
        <v>1.7488882699999999</v>
      </c>
      <c r="P886" s="13">
        <f>IF(OR(Model!H892&gt;0.6,Model!H892&lt;0.02),0.3561162,Model!H892)</f>
        <v>0.35611619999999999</v>
      </c>
      <c r="Q886" s="13">
        <f>IF(OR(Model!I892&gt;80,Model!I892&lt;0.02),39.55,Model!I892)</f>
        <v>39.549999999999997</v>
      </c>
      <c r="R886" s="13">
        <f>IF(OR(Model!J892&gt;80,Model!J892&lt;0.02),39.55,Model!J892)</f>
        <v>39.549999999999997</v>
      </c>
      <c r="S886" s="13">
        <f>IF(OR(Model!K892&gt;120,Model!K892&lt;0.02),63.9,Model!K892)</f>
        <v>63.9</v>
      </c>
      <c r="T886" s="13">
        <f>IF(OR(Model!L892&gt;11,Model!L892&lt;0.02),6.4719718,Model!L892)</f>
        <v>6.4719718000000004</v>
      </c>
      <c r="U886" s="13">
        <f t="shared" si="13"/>
        <v>0.94885144831249479</v>
      </c>
      <c r="V886" t="b">
        <f>IF(Model!B892&gt;0,'Calulations '!J886-U886)</f>
        <v>0</v>
      </c>
    </row>
    <row r="887" spans="10:22" x14ac:dyDescent="0.3">
      <c r="J887" s="13">
        <f>IF(OR(Model!B893&gt;7,Model!B893&lt;0.5),3.433,Model!B893)</f>
        <v>3.4329999999999998</v>
      </c>
      <c r="K887" s="13">
        <f>IF(OR(Model!C893&gt;0.4,Model!C893&lt;0.05),0.2550503,Model!C893)</f>
        <v>0.25505030000000001</v>
      </c>
      <c r="L887" s="13">
        <f>IF(OR(Model!D893&gt;5,Model!D893&lt;0.05),2.2251955,Model!D893)</f>
        <v>2.2251954999999999</v>
      </c>
      <c r="M887" s="13">
        <f>IF(OR(Model!E893&gt;3800,Model!E893&lt;0.02),1979.0503,Model!E893)</f>
        <v>1979.0503000000001</v>
      </c>
      <c r="N887" s="13">
        <f>IF(OR(Model!F893&gt;100,Model!F893&lt;0.02),44.390782,Model!F893)</f>
        <v>44.390782000000002</v>
      </c>
      <c r="O887" s="13">
        <f>IF(OR(Model!G893&gt;6,Model!G893&lt;0.02),1.74888827,Model!G893)</f>
        <v>1.7488882699999999</v>
      </c>
      <c r="P887" s="13">
        <f>IF(OR(Model!H893&gt;0.6,Model!H893&lt;0.02),0.3561162,Model!H893)</f>
        <v>0.35611619999999999</v>
      </c>
      <c r="Q887" s="13">
        <f>IF(OR(Model!I893&gt;80,Model!I893&lt;0.02),39.55,Model!I893)</f>
        <v>39.549999999999997</v>
      </c>
      <c r="R887" s="13">
        <f>IF(OR(Model!J893&gt;80,Model!J893&lt;0.02),39.55,Model!J893)</f>
        <v>39.549999999999997</v>
      </c>
      <c r="S887" s="13">
        <f>IF(OR(Model!K893&gt;120,Model!K893&lt;0.02),63.9,Model!K893)</f>
        <v>63.9</v>
      </c>
      <c r="T887" s="13">
        <f>IF(OR(Model!L893&gt;11,Model!L893&lt;0.02),6.4719718,Model!L893)</f>
        <v>6.4719718000000004</v>
      </c>
      <c r="U887" s="13">
        <f t="shared" si="13"/>
        <v>0.94885144831249479</v>
      </c>
      <c r="V887" t="b">
        <f>IF(Model!B893&gt;0,'Calulations '!J887-U887)</f>
        <v>0</v>
      </c>
    </row>
    <row r="888" spans="10:22" x14ac:dyDescent="0.3">
      <c r="J888" s="13">
        <f>IF(OR(Model!B894&gt;7,Model!B894&lt;0.5),3.433,Model!B894)</f>
        <v>3.4329999999999998</v>
      </c>
      <c r="K888" s="13">
        <f>IF(OR(Model!C894&gt;0.4,Model!C894&lt;0.05),0.2550503,Model!C894)</f>
        <v>0.25505030000000001</v>
      </c>
      <c r="L888" s="13">
        <f>IF(OR(Model!D894&gt;5,Model!D894&lt;0.05),2.2251955,Model!D894)</f>
        <v>2.2251954999999999</v>
      </c>
      <c r="M888" s="13">
        <f>IF(OR(Model!E894&gt;3800,Model!E894&lt;0.02),1979.0503,Model!E894)</f>
        <v>1979.0503000000001</v>
      </c>
      <c r="N888" s="13">
        <f>IF(OR(Model!F894&gt;100,Model!F894&lt;0.02),44.390782,Model!F894)</f>
        <v>44.390782000000002</v>
      </c>
      <c r="O888" s="13">
        <f>IF(OR(Model!G894&gt;6,Model!G894&lt;0.02),1.74888827,Model!G894)</f>
        <v>1.7488882699999999</v>
      </c>
      <c r="P888" s="13">
        <f>IF(OR(Model!H894&gt;0.6,Model!H894&lt;0.02),0.3561162,Model!H894)</f>
        <v>0.35611619999999999</v>
      </c>
      <c r="Q888" s="13">
        <f>IF(OR(Model!I894&gt;80,Model!I894&lt;0.02),39.55,Model!I894)</f>
        <v>39.549999999999997</v>
      </c>
      <c r="R888" s="13">
        <f>IF(OR(Model!J894&gt;80,Model!J894&lt;0.02),39.55,Model!J894)</f>
        <v>39.549999999999997</v>
      </c>
      <c r="S888" s="13">
        <f>IF(OR(Model!K894&gt;120,Model!K894&lt;0.02),63.9,Model!K894)</f>
        <v>63.9</v>
      </c>
      <c r="T888" s="13">
        <f>IF(OR(Model!L894&gt;11,Model!L894&lt;0.02),6.4719718,Model!L894)</f>
        <v>6.4719718000000004</v>
      </c>
      <c r="U888" s="13">
        <f t="shared" si="13"/>
        <v>0.94885144831249479</v>
      </c>
      <c r="V888" t="b">
        <f>IF(Model!B894&gt;0,'Calulations '!J888-U888)</f>
        <v>0</v>
      </c>
    </row>
    <row r="889" spans="10:22" x14ac:dyDescent="0.3">
      <c r="J889" s="13">
        <f>IF(OR(Model!B895&gt;7,Model!B895&lt;0.5),3.433,Model!B895)</f>
        <v>3.4329999999999998</v>
      </c>
      <c r="K889" s="13">
        <f>IF(OR(Model!C895&gt;0.4,Model!C895&lt;0.05),0.2550503,Model!C895)</f>
        <v>0.25505030000000001</v>
      </c>
      <c r="L889" s="13">
        <f>IF(OR(Model!D895&gt;5,Model!D895&lt;0.05),2.2251955,Model!D895)</f>
        <v>2.2251954999999999</v>
      </c>
      <c r="M889" s="13">
        <f>IF(OR(Model!E895&gt;3800,Model!E895&lt;0.02),1979.0503,Model!E895)</f>
        <v>1979.0503000000001</v>
      </c>
      <c r="N889" s="13">
        <f>IF(OR(Model!F895&gt;100,Model!F895&lt;0.02),44.390782,Model!F895)</f>
        <v>44.390782000000002</v>
      </c>
      <c r="O889" s="13">
        <f>IF(OR(Model!G895&gt;6,Model!G895&lt;0.02),1.74888827,Model!G895)</f>
        <v>1.7488882699999999</v>
      </c>
      <c r="P889" s="13">
        <f>IF(OR(Model!H895&gt;0.6,Model!H895&lt;0.02),0.3561162,Model!H895)</f>
        <v>0.35611619999999999</v>
      </c>
      <c r="Q889" s="13">
        <f>IF(OR(Model!I895&gt;80,Model!I895&lt;0.02),39.55,Model!I895)</f>
        <v>39.549999999999997</v>
      </c>
      <c r="R889" s="13">
        <f>IF(OR(Model!J895&gt;80,Model!J895&lt;0.02),39.55,Model!J895)</f>
        <v>39.549999999999997</v>
      </c>
      <c r="S889" s="13">
        <f>IF(OR(Model!K895&gt;120,Model!K895&lt;0.02),63.9,Model!K895)</f>
        <v>63.9</v>
      </c>
      <c r="T889" s="13">
        <f>IF(OR(Model!L895&gt;11,Model!L895&lt;0.02),6.4719718,Model!L895)</f>
        <v>6.4719718000000004</v>
      </c>
      <c r="U889" s="13">
        <f t="shared" si="13"/>
        <v>0.94885144831249479</v>
      </c>
      <c r="V889" t="b">
        <f>IF(Model!B895&gt;0,'Calulations '!J889-U889)</f>
        <v>0</v>
      </c>
    </row>
    <row r="890" spans="10:22" x14ac:dyDescent="0.3">
      <c r="J890" s="13">
        <f>IF(OR(Model!B896&gt;7,Model!B896&lt;0.5),3.433,Model!B896)</f>
        <v>3.4329999999999998</v>
      </c>
      <c r="K890" s="13">
        <f>IF(OR(Model!C896&gt;0.4,Model!C896&lt;0.05),0.2550503,Model!C896)</f>
        <v>0.25505030000000001</v>
      </c>
      <c r="L890" s="13">
        <f>IF(OR(Model!D896&gt;5,Model!D896&lt;0.05),2.2251955,Model!D896)</f>
        <v>2.2251954999999999</v>
      </c>
      <c r="M890" s="13">
        <f>IF(OR(Model!E896&gt;3800,Model!E896&lt;0.02),1979.0503,Model!E896)</f>
        <v>1979.0503000000001</v>
      </c>
      <c r="N890" s="13">
        <f>IF(OR(Model!F896&gt;100,Model!F896&lt;0.02),44.390782,Model!F896)</f>
        <v>44.390782000000002</v>
      </c>
      <c r="O890" s="13">
        <f>IF(OR(Model!G896&gt;6,Model!G896&lt;0.02),1.74888827,Model!G896)</f>
        <v>1.7488882699999999</v>
      </c>
      <c r="P890" s="13">
        <f>IF(OR(Model!H896&gt;0.6,Model!H896&lt;0.02),0.3561162,Model!H896)</f>
        <v>0.35611619999999999</v>
      </c>
      <c r="Q890" s="13">
        <f>IF(OR(Model!I896&gt;80,Model!I896&lt;0.02),39.55,Model!I896)</f>
        <v>39.549999999999997</v>
      </c>
      <c r="R890" s="13">
        <f>IF(OR(Model!J896&gt;80,Model!J896&lt;0.02),39.55,Model!J896)</f>
        <v>39.549999999999997</v>
      </c>
      <c r="S890" s="13">
        <f>IF(OR(Model!K896&gt;120,Model!K896&lt;0.02),63.9,Model!K896)</f>
        <v>63.9</v>
      </c>
      <c r="T890" s="13">
        <f>IF(OR(Model!L896&gt;11,Model!L896&lt;0.02),6.4719718,Model!L896)</f>
        <v>6.4719718000000004</v>
      </c>
      <c r="U890" s="13">
        <f t="shared" si="13"/>
        <v>0.94885144831249479</v>
      </c>
      <c r="V890" t="b">
        <f>IF(Model!B896&gt;0,'Calulations '!J890-U890)</f>
        <v>0</v>
      </c>
    </row>
    <row r="891" spans="10:22" x14ac:dyDescent="0.3">
      <c r="J891" s="13">
        <f>IF(OR(Model!B897&gt;7,Model!B897&lt;0.5),3.433,Model!B897)</f>
        <v>3.4329999999999998</v>
      </c>
      <c r="K891" s="13">
        <f>IF(OR(Model!C897&gt;0.4,Model!C897&lt;0.05),0.2550503,Model!C897)</f>
        <v>0.25505030000000001</v>
      </c>
      <c r="L891" s="13">
        <f>IF(OR(Model!D897&gt;5,Model!D897&lt;0.05),2.2251955,Model!D897)</f>
        <v>2.2251954999999999</v>
      </c>
      <c r="M891" s="13">
        <f>IF(OR(Model!E897&gt;3800,Model!E897&lt;0.02),1979.0503,Model!E897)</f>
        <v>1979.0503000000001</v>
      </c>
      <c r="N891" s="13">
        <f>IF(OR(Model!F897&gt;100,Model!F897&lt;0.02),44.390782,Model!F897)</f>
        <v>44.390782000000002</v>
      </c>
      <c r="O891" s="13">
        <f>IF(OR(Model!G897&gt;6,Model!G897&lt;0.02),1.74888827,Model!G897)</f>
        <v>1.7488882699999999</v>
      </c>
      <c r="P891" s="13">
        <f>IF(OR(Model!H897&gt;0.6,Model!H897&lt;0.02),0.3561162,Model!H897)</f>
        <v>0.35611619999999999</v>
      </c>
      <c r="Q891" s="13">
        <f>IF(OR(Model!I897&gt;80,Model!I897&lt;0.02),39.55,Model!I897)</f>
        <v>39.549999999999997</v>
      </c>
      <c r="R891" s="13">
        <f>IF(OR(Model!J897&gt;80,Model!J897&lt;0.02),39.55,Model!J897)</f>
        <v>39.549999999999997</v>
      </c>
      <c r="S891" s="13">
        <f>IF(OR(Model!K897&gt;120,Model!K897&lt;0.02),63.9,Model!K897)</f>
        <v>63.9</v>
      </c>
      <c r="T891" s="13">
        <f>IF(OR(Model!L897&gt;11,Model!L897&lt;0.02),6.4719718,Model!L897)</f>
        <v>6.4719718000000004</v>
      </c>
      <c r="U891" s="13">
        <f t="shared" si="13"/>
        <v>0.94885144831249479</v>
      </c>
      <c r="V891" t="b">
        <f>IF(Model!B897&gt;0,'Calulations '!J891-U891)</f>
        <v>0</v>
      </c>
    </row>
    <row r="892" spans="10:22" x14ac:dyDescent="0.3">
      <c r="J892" s="13">
        <f>IF(OR(Model!B898&gt;7,Model!B898&lt;0.5),3.433,Model!B898)</f>
        <v>3.4329999999999998</v>
      </c>
      <c r="K892" s="13">
        <f>IF(OR(Model!C898&gt;0.4,Model!C898&lt;0.05),0.2550503,Model!C898)</f>
        <v>0.25505030000000001</v>
      </c>
      <c r="L892" s="13">
        <f>IF(OR(Model!D898&gt;5,Model!D898&lt;0.05),2.2251955,Model!D898)</f>
        <v>2.2251954999999999</v>
      </c>
      <c r="M892" s="13">
        <f>IF(OR(Model!E898&gt;3800,Model!E898&lt;0.02),1979.0503,Model!E898)</f>
        <v>1979.0503000000001</v>
      </c>
      <c r="N892" s="13">
        <f>IF(OR(Model!F898&gt;100,Model!F898&lt;0.02),44.390782,Model!F898)</f>
        <v>44.390782000000002</v>
      </c>
      <c r="O892" s="13">
        <f>IF(OR(Model!G898&gt;6,Model!G898&lt;0.02),1.74888827,Model!G898)</f>
        <v>1.7488882699999999</v>
      </c>
      <c r="P892" s="13">
        <f>IF(OR(Model!H898&gt;0.6,Model!H898&lt;0.02),0.3561162,Model!H898)</f>
        <v>0.35611619999999999</v>
      </c>
      <c r="Q892" s="13">
        <f>IF(OR(Model!I898&gt;80,Model!I898&lt;0.02),39.55,Model!I898)</f>
        <v>39.549999999999997</v>
      </c>
      <c r="R892" s="13">
        <f>IF(OR(Model!J898&gt;80,Model!J898&lt;0.02),39.55,Model!J898)</f>
        <v>39.549999999999997</v>
      </c>
      <c r="S892" s="13">
        <f>IF(OR(Model!K898&gt;120,Model!K898&lt;0.02),63.9,Model!K898)</f>
        <v>63.9</v>
      </c>
      <c r="T892" s="13">
        <f>IF(OR(Model!L898&gt;11,Model!L898&lt;0.02),6.4719718,Model!L898)</f>
        <v>6.4719718000000004</v>
      </c>
      <c r="U892" s="13">
        <f t="shared" si="13"/>
        <v>0.94885144831249479</v>
      </c>
      <c r="V892" t="b">
        <f>IF(Model!B898&gt;0,'Calulations '!J892-U892)</f>
        <v>0</v>
      </c>
    </row>
    <row r="893" spans="10:22" x14ac:dyDescent="0.3">
      <c r="J893" s="13">
        <f>IF(OR(Model!B899&gt;7,Model!B899&lt;0.5),3.433,Model!B899)</f>
        <v>3.4329999999999998</v>
      </c>
      <c r="K893" s="13">
        <f>IF(OR(Model!C899&gt;0.4,Model!C899&lt;0.05),0.2550503,Model!C899)</f>
        <v>0.25505030000000001</v>
      </c>
      <c r="L893" s="13">
        <f>IF(OR(Model!D899&gt;5,Model!D899&lt;0.05),2.2251955,Model!D899)</f>
        <v>2.2251954999999999</v>
      </c>
      <c r="M893" s="13">
        <f>IF(OR(Model!E899&gt;3800,Model!E899&lt;0.02),1979.0503,Model!E899)</f>
        <v>1979.0503000000001</v>
      </c>
      <c r="N893" s="13">
        <f>IF(OR(Model!F899&gt;100,Model!F899&lt;0.02),44.390782,Model!F899)</f>
        <v>44.390782000000002</v>
      </c>
      <c r="O893" s="13">
        <f>IF(OR(Model!G899&gt;6,Model!G899&lt;0.02),1.74888827,Model!G899)</f>
        <v>1.7488882699999999</v>
      </c>
      <c r="P893" s="13">
        <f>IF(OR(Model!H899&gt;0.6,Model!H899&lt;0.02),0.3561162,Model!H899)</f>
        <v>0.35611619999999999</v>
      </c>
      <c r="Q893" s="13">
        <f>IF(OR(Model!I899&gt;80,Model!I899&lt;0.02),39.55,Model!I899)</f>
        <v>39.549999999999997</v>
      </c>
      <c r="R893" s="13">
        <f>IF(OR(Model!J899&gt;80,Model!J899&lt;0.02),39.55,Model!J899)</f>
        <v>39.549999999999997</v>
      </c>
      <c r="S893" s="13">
        <f>IF(OR(Model!K899&gt;120,Model!K899&lt;0.02),63.9,Model!K899)</f>
        <v>63.9</v>
      </c>
      <c r="T893" s="13">
        <f>IF(OR(Model!L899&gt;11,Model!L899&lt;0.02),6.4719718,Model!L899)</f>
        <v>6.4719718000000004</v>
      </c>
      <c r="U893" s="13">
        <f t="shared" si="13"/>
        <v>0.94885144831249479</v>
      </c>
      <c r="V893" t="b">
        <f>IF(Model!B899&gt;0,'Calulations '!J893-U893)</f>
        <v>0</v>
      </c>
    </row>
    <row r="894" spans="10:22" x14ac:dyDescent="0.3">
      <c r="J894" s="13">
        <f>IF(OR(Model!B900&gt;7,Model!B900&lt;0.5),3.433,Model!B900)</f>
        <v>3.4329999999999998</v>
      </c>
      <c r="K894" s="13">
        <f>IF(OR(Model!C900&gt;0.4,Model!C900&lt;0.05),0.2550503,Model!C900)</f>
        <v>0.25505030000000001</v>
      </c>
      <c r="L894" s="13">
        <f>IF(OR(Model!D900&gt;5,Model!D900&lt;0.05),2.2251955,Model!D900)</f>
        <v>2.2251954999999999</v>
      </c>
      <c r="M894" s="13">
        <f>IF(OR(Model!E900&gt;3800,Model!E900&lt;0.02),1979.0503,Model!E900)</f>
        <v>1979.0503000000001</v>
      </c>
      <c r="N894" s="13">
        <f>IF(OR(Model!F900&gt;100,Model!F900&lt;0.02),44.390782,Model!F900)</f>
        <v>44.390782000000002</v>
      </c>
      <c r="O894" s="13">
        <f>IF(OR(Model!G900&gt;6,Model!G900&lt;0.02),1.74888827,Model!G900)</f>
        <v>1.7488882699999999</v>
      </c>
      <c r="P894" s="13">
        <f>IF(OR(Model!H900&gt;0.6,Model!H900&lt;0.02),0.3561162,Model!H900)</f>
        <v>0.35611619999999999</v>
      </c>
      <c r="Q894" s="13">
        <f>IF(OR(Model!I900&gt;80,Model!I900&lt;0.02),39.55,Model!I900)</f>
        <v>39.549999999999997</v>
      </c>
      <c r="R894" s="13">
        <f>IF(OR(Model!J900&gt;80,Model!J900&lt;0.02),39.55,Model!J900)</f>
        <v>39.549999999999997</v>
      </c>
      <c r="S894" s="13">
        <f>IF(OR(Model!K900&gt;120,Model!K900&lt;0.02),63.9,Model!K900)</f>
        <v>63.9</v>
      </c>
      <c r="T894" s="13">
        <f>IF(OR(Model!L900&gt;11,Model!L900&lt;0.02),6.4719718,Model!L900)</f>
        <v>6.4719718000000004</v>
      </c>
      <c r="U894" s="13">
        <f t="shared" si="13"/>
        <v>0.94885144831249479</v>
      </c>
      <c r="V894" t="b">
        <f>IF(Model!B900&gt;0,'Calulations '!J894-U894)</f>
        <v>0</v>
      </c>
    </row>
    <row r="895" spans="10:22" x14ac:dyDescent="0.3">
      <c r="J895" s="13">
        <f>IF(OR(Model!B901&gt;7,Model!B901&lt;0.5),3.433,Model!B901)</f>
        <v>3.4329999999999998</v>
      </c>
      <c r="K895" s="13">
        <f>IF(OR(Model!C901&gt;0.4,Model!C901&lt;0.05),0.2550503,Model!C901)</f>
        <v>0.25505030000000001</v>
      </c>
      <c r="L895" s="13">
        <f>IF(OR(Model!D901&gt;5,Model!D901&lt;0.05),2.2251955,Model!D901)</f>
        <v>2.2251954999999999</v>
      </c>
      <c r="M895" s="13">
        <f>IF(OR(Model!E901&gt;3800,Model!E901&lt;0.02),1979.0503,Model!E901)</f>
        <v>1979.0503000000001</v>
      </c>
      <c r="N895" s="13">
        <f>IF(OR(Model!F901&gt;100,Model!F901&lt;0.02),44.390782,Model!F901)</f>
        <v>44.390782000000002</v>
      </c>
      <c r="O895" s="13">
        <f>IF(OR(Model!G901&gt;6,Model!G901&lt;0.02),1.74888827,Model!G901)</f>
        <v>1.7488882699999999</v>
      </c>
      <c r="P895" s="13">
        <f>IF(OR(Model!H901&gt;0.6,Model!H901&lt;0.02),0.3561162,Model!H901)</f>
        <v>0.35611619999999999</v>
      </c>
      <c r="Q895" s="13">
        <f>IF(OR(Model!I901&gt;80,Model!I901&lt;0.02),39.55,Model!I901)</f>
        <v>39.549999999999997</v>
      </c>
      <c r="R895" s="13">
        <f>IF(OR(Model!J901&gt;80,Model!J901&lt;0.02),39.55,Model!J901)</f>
        <v>39.549999999999997</v>
      </c>
      <c r="S895" s="13">
        <f>IF(OR(Model!K901&gt;120,Model!K901&lt;0.02),63.9,Model!K901)</f>
        <v>63.9</v>
      </c>
      <c r="T895" s="13">
        <f>IF(OR(Model!L901&gt;11,Model!L901&lt;0.02),6.4719718,Model!L901)</f>
        <v>6.4719718000000004</v>
      </c>
      <c r="U895" s="13">
        <f t="shared" si="13"/>
        <v>0.94885144831249479</v>
      </c>
      <c r="V895" t="b">
        <f>IF(Model!B901&gt;0,'Calulations '!J895-U895)</f>
        <v>0</v>
      </c>
    </row>
    <row r="896" spans="10:22" x14ac:dyDescent="0.3">
      <c r="J896" s="13">
        <f>IF(OR(Model!B902&gt;7,Model!B902&lt;0.5),3.433,Model!B902)</f>
        <v>3.4329999999999998</v>
      </c>
      <c r="K896" s="13">
        <f>IF(OR(Model!C902&gt;0.4,Model!C902&lt;0.05),0.2550503,Model!C902)</f>
        <v>0.25505030000000001</v>
      </c>
      <c r="L896" s="13">
        <f>IF(OR(Model!D902&gt;5,Model!D902&lt;0.05),2.2251955,Model!D902)</f>
        <v>2.2251954999999999</v>
      </c>
      <c r="M896" s="13">
        <f>IF(OR(Model!E902&gt;3800,Model!E902&lt;0.02),1979.0503,Model!E902)</f>
        <v>1979.0503000000001</v>
      </c>
      <c r="N896" s="13">
        <f>IF(OR(Model!F902&gt;100,Model!F902&lt;0.02),44.390782,Model!F902)</f>
        <v>44.390782000000002</v>
      </c>
      <c r="O896" s="13">
        <f>IF(OR(Model!G902&gt;6,Model!G902&lt;0.02),1.74888827,Model!G902)</f>
        <v>1.7488882699999999</v>
      </c>
      <c r="P896" s="13">
        <f>IF(OR(Model!H902&gt;0.6,Model!H902&lt;0.02),0.3561162,Model!H902)</f>
        <v>0.35611619999999999</v>
      </c>
      <c r="Q896" s="13">
        <f>IF(OR(Model!I902&gt;80,Model!I902&lt;0.02),39.55,Model!I902)</f>
        <v>39.549999999999997</v>
      </c>
      <c r="R896" s="13">
        <f>IF(OR(Model!J902&gt;80,Model!J902&lt;0.02),39.55,Model!J902)</f>
        <v>39.549999999999997</v>
      </c>
      <c r="S896" s="13">
        <f>IF(OR(Model!K902&gt;120,Model!K902&lt;0.02),63.9,Model!K902)</f>
        <v>63.9</v>
      </c>
      <c r="T896" s="13">
        <f>IF(OR(Model!L902&gt;11,Model!L902&lt;0.02),6.4719718,Model!L902)</f>
        <v>6.4719718000000004</v>
      </c>
      <c r="U896" s="13">
        <f t="shared" si="13"/>
        <v>0.94885144831249479</v>
      </c>
      <c r="V896" t="b">
        <f>IF(Model!B902&gt;0,'Calulations '!J896-U896)</f>
        <v>0</v>
      </c>
    </row>
    <row r="897" spans="10:22" x14ac:dyDescent="0.3">
      <c r="J897" s="13">
        <f>IF(OR(Model!B903&gt;7,Model!B903&lt;0.5),3.433,Model!B903)</f>
        <v>3.4329999999999998</v>
      </c>
      <c r="K897" s="13">
        <f>IF(OR(Model!C903&gt;0.4,Model!C903&lt;0.05),0.2550503,Model!C903)</f>
        <v>0.25505030000000001</v>
      </c>
      <c r="L897" s="13">
        <f>IF(OR(Model!D903&gt;5,Model!D903&lt;0.05),2.2251955,Model!D903)</f>
        <v>2.2251954999999999</v>
      </c>
      <c r="M897" s="13">
        <f>IF(OR(Model!E903&gt;3800,Model!E903&lt;0.02),1979.0503,Model!E903)</f>
        <v>1979.0503000000001</v>
      </c>
      <c r="N897" s="13">
        <f>IF(OR(Model!F903&gt;100,Model!F903&lt;0.02),44.390782,Model!F903)</f>
        <v>44.390782000000002</v>
      </c>
      <c r="O897" s="13">
        <f>IF(OR(Model!G903&gt;6,Model!G903&lt;0.02),1.74888827,Model!G903)</f>
        <v>1.7488882699999999</v>
      </c>
      <c r="P897" s="13">
        <f>IF(OR(Model!H903&gt;0.6,Model!H903&lt;0.02),0.3561162,Model!H903)</f>
        <v>0.35611619999999999</v>
      </c>
      <c r="Q897" s="13">
        <f>IF(OR(Model!I903&gt;80,Model!I903&lt;0.02),39.55,Model!I903)</f>
        <v>39.549999999999997</v>
      </c>
      <c r="R897" s="13">
        <f>IF(OR(Model!J903&gt;80,Model!J903&lt;0.02),39.55,Model!J903)</f>
        <v>39.549999999999997</v>
      </c>
      <c r="S897" s="13">
        <f>IF(OR(Model!K903&gt;120,Model!K903&lt;0.02),63.9,Model!K903)</f>
        <v>63.9</v>
      </c>
      <c r="T897" s="13">
        <f>IF(OR(Model!L903&gt;11,Model!L903&lt;0.02),6.4719718,Model!L903)</f>
        <v>6.4719718000000004</v>
      </c>
      <c r="U897" s="13">
        <f t="shared" si="13"/>
        <v>0.94885144831249479</v>
      </c>
      <c r="V897" t="b">
        <f>IF(Model!B903&gt;0,'Calulations '!J897-U897)</f>
        <v>0</v>
      </c>
    </row>
    <row r="898" spans="10:22" x14ac:dyDescent="0.3">
      <c r="J898" s="13">
        <f>IF(OR(Model!B904&gt;7,Model!B904&lt;0.5),3.433,Model!B904)</f>
        <v>3.4329999999999998</v>
      </c>
      <c r="K898" s="13">
        <f>IF(OR(Model!C904&gt;0.4,Model!C904&lt;0.05),0.2550503,Model!C904)</f>
        <v>0.25505030000000001</v>
      </c>
      <c r="L898" s="13">
        <f>IF(OR(Model!D904&gt;5,Model!D904&lt;0.05),2.2251955,Model!D904)</f>
        <v>2.2251954999999999</v>
      </c>
      <c r="M898" s="13">
        <f>IF(OR(Model!E904&gt;3800,Model!E904&lt;0.02),1979.0503,Model!E904)</f>
        <v>1979.0503000000001</v>
      </c>
      <c r="N898" s="13">
        <f>IF(OR(Model!F904&gt;100,Model!F904&lt;0.02),44.390782,Model!F904)</f>
        <v>44.390782000000002</v>
      </c>
      <c r="O898" s="13">
        <f>IF(OR(Model!G904&gt;6,Model!G904&lt;0.02),1.74888827,Model!G904)</f>
        <v>1.7488882699999999</v>
      </c>
      <c r="P898" s="13">
        <f>IF(OR(Model!H904&gt;0.6,Model!H904&lt;0.02),0.3561162,Model!H904)</f>
        <v>0.35611619999999999</v>
      </c>
      <c r="Q898" s="13">
        <f>IF(OR(Model!I904&gt;80,Model!I904&lt;0.02),39.55,Model!I904)</f>
        <v>39.549999999999997</v>
      </c>
      <c r="R898" s="13">
        <f>IF(OR(Model!J904&gt;80,Model!J904&lt;0.02),39.55,Model!J904)</f>
        <v>39.549999999999997</v>
      </c>
      <c r="S898" s="13">
        <f>IF(OR(Model!K904&gt;120,Model!K904&lt;0.02),63.9,Model!K904)</f>
        <v>63.9</v>
      </c>
      <c r="T898" s="13">
        <f>IF(OR(Model!L904&gt;11,Model!L904&lt;0.02),6.4719718,Model!L904)</f>
        <v>6.4719718000000004</v>
      </c>
      <c r="U898" s="13">
        <f t="shared" si="13"/>
        <v>0.94885144831249479</v>
      </c>
      <c r="V898" t="b">
        <f>IF(Model!B904&gt;0,'Calulations '!J898-U898)</f>
        <v>0</v>
      </c>
    </row>
    <row r="899" spans="10:22" x14ac:dyDescent="0.3">
      <c r="J899" s="13">
        <f>IF(OR(Model!B905&gt;7,Model!B905&lt;0.5),3.433,Model!B905)</f>
        <v>3.4329999999999998</v>
      </c>
      <c r="K899" s="13">
        <f>IF(OR(Model!C905&gt;0.4,Model!C905&lt;0.05),0.2550503,Model!C905)</f>
        <v>0.25505030000000001</v>
      </c>
      <c r="L899" s="13">
        <f>IF(OR(Model!D905&gt;5,Model!D905&lt;0.05),2.2251955,Model!D905)</f>
        <v>2.2251954999999999</v>
      </c>
      <c r="M899" s="13">
        <f>IF(OR(Model!E905&gt;3800,Model!E905&lt;0.02),1979.0503,Model!E905)</f>
        <v>1979.0503000000001</v>
      </c>
      <c r="N899" s="13">
        <f>IF(OR(Model!F905&gt;100,Model!F905&lt;0.02),44.390782,Model!F905)</f>
        <v>44.390782000000002</v>
      </c>
      <c r="O899" s="13">
        <f>IF(OR(Model!G905&gt;6,Model!G905&lt;0.02),1.74888827,Model!G905)</f>
        <v>1.7488882699999999</v>
      </c>
      <c r="P899" s="13">
        <f>IF(OR(Model!H905&gt;0.6,Model!H905&lt;0.02),0.3561162,Model!H905)</f>
        <v>0.35611619999999999</v>
      </c>
      <c r="Q899" s="13">
        <f>IF(OR(Model!I905&gt;80,Model!I905&lt;0.02),39.55,Model!I905)</f>
        <v>39.549999999999997</v>
      </c>
      <c r="R899" s="13">
        <f>IF(OR(Model!J905&gt;80,Model!J905&lt;0.02),39.55,Model!J905)</f>
        <v>39.549999999999997</v>
      </c>
      <c r="S899" s="13">
        <f>IF(OR(Model!K905&gt;120,Model!K905&lt;0.02),63.9,Model!K905)</f>
        <v>63.9</v>
      </c>
      <c r="T899" s="13">
        <f>IF(OR(Model!L905&gt;11,Model!L905&lt;0.02),6.4719718,Model!L905)</f>
        <v>6.4719718000000004</v>
      </c>
      <c r="U899" s="13">
        <f t="shared" si="13"/>
        <v>0.94885144831249479</v>
      </c>
      <c r="V899" t="b">
        <f>IF(Model!B905&gt;0,'Calulations '!J899-U899)</f>
        <v>0</v>
      </c>
    </row>
    <row r="900" spans="10:22" x14ac:dyDescent="0.3">
      <c r="J900" s="13">
        <f>IF(OR(Model!B906&gt;7,Model!B906&lt;0.5),3.433,Model!B906)</f>
        <v>3.4329999999999998</v>
      </c>
      <c r="K900" s="13">
        <f>IF(OR(Model!C906&gt;0.4,Model!C906&lt;0.05),0.2550503,Model!C906)</f>
        <v>0.25505030000000001</v>
      </c>
      <c r="L900" s="13">
        <f>IF(OR(Model!D906&gt;5,Model!D906&lt;0.05),2.2251955,Model!D906)</f>
        <v>2.2251954999999999</v>
      </c>
      <c r="M900" s="13">
        <f>IF(OR(Model!E906&gt;3800,Model!E906&lt;0.02),1979.0503,Model!E906)</f>
        <v>1979.0503000000001</v>
      </c>
      <c r="N900" s="13">
        <f>IF(OR(Model!F906&gt;100,Model!F906&lt;0.02),44.390782,Model!F906)</f>
        <v>44.390782000000002</v>
      </c>
      <c r="O900" s="13">
        <f>IF(OR(Model!G906&gt;6,Model!G906&lt;0.02),1.74888827,Model!G906)</f>
        <v>1.7488882699999999</v>
      </c>
      <c r="P900" s="13">
        <f>IF(OR(Model!H906&gt;0.6,Model!H906&lt;0.02),0.3561162,Model!H906)</f>
        <v>0.35611619999999999</v>
      </c>
      <c r="Q900" s="13">
        <f>IF(OR(Model!I906&gt;80,Model!I906&lt;0.02),39.55,Model!I906)</f>
        <v>39.549999999999997</v>
      </c>
      <c r="R900" s="13">
        <f>IF(OR(Model!J906&gt;80,Model!J906&lt;0.02),39.55,Model!J906)</f>
        <v>39.549999999999997</v>
      </c>
      <c r="S900" s="13">
        <f>IF(OR(Model!K906&gt;120,Model!K906&lt;0.02),63.9,Model!K906)</f>
        <v>63.9</v>
      </c>
      <c r="T900" s="13">
        <f>IF(OR(Model!L906&gt;11,Model!L906&lt;0.02),6.4719718,Model!L906)</f>
        <v>6.4719718000000004</v>
      </c>
      <c r="U900" s="13">
        <f t="shared" si="13"/>
        <v>0.94885144831249479</v>
      </c>
      <c r="V900" t="b">
        <f>IF(Model!B906&gt;0,'Calulations '!J900-U900)</f>
        <v>0</v>
      </c>
    </row>
    <row r="901" spans="10:22" x14ac:dyDescent="0.3">
      <c r="J901" s="13">
        <f>IF(OR(Model!B907&gt;7,Model!B907&lt;0.5),3.433,Model!B907)</f>
        <v>3.4329999999999998</v>
      </c>
      <c r="K901" s="13">
        <f>IF(OR(Model!C907&gt;0.4,Model!C907&lt;0.05),0.2550503,Model!C907)</f>
        <v>0.25505030000000001</v>
      </c>
      <c r="L901" s="13">
        <f>IF(OR(Model!D907&gt;5,Model!D907&lt;0.05),2.2251955,Model!D907)</f>
        <v>2.2251954999999999</v>
      </c>
      <c r="M901" s="13">
        <f>IF(OR(Model!E907&gt;3800,Model!E907&lt;0.02),1979.0503,Model!E907)</f>
        <v>1979.0503000000001</v>
      </c>
      <c r="N901" s="13">
        <f>IF(OR(Model!F907&gt;100,Model!F907&lt;0.02),44.390782,Model!F907)</f>
        <v>44.390782000000002</v>
      </c>
      <c r="O901" s="13">
        <f>IF(OR(Model!G907&gt;6,Model!G907&lt;0.02),1.74888827,Model!G907)</f>
        <v>1.7488882699999999</v>
      </c>
      <c r="P901" s="13">
        <f>IF(OR(Model!H907&gt;0.6,Model!H907&lt;0.02),0.3561162,Model!H907)</f>
        <v>0.35611619999999999</v>
      </c>
      <c r="Q901" s="13">
        <f>IF(OR(Model!I907&gt;80,Model!I907&lt;0.02),39.55,Model!I907)</f>
        <v>39.549999999999997</v>
      </c>
      <c r="R901" s="13">
        <f>IF(OR(Model!J907&gt;80,Model!J907&lt;0.02),39.55,Model!J907)</f>
        <v>39.549999999999997</v>
      </c>
      <c r="S901" s="13">
        <f>IF(OR(Model!K907&gt;120,Model!K907&lt;0.02),63.9,Model!K907)</f>
        <v>63.9</v>
      </c>
      <c r="T901" s="13">
        <f>IF(OR(Model!L907&gt;11,Model!L907&lt;0.02),6.4719718,Model!L907)</f>
        <v>6.4719718000000004</v>
      </c>
      <c r="U901" s="13">
        <f t="shared" si="13"/>
        <v>0.94885144831249479</v>
      </c>
      <c r="V901" t="b">
        <f>IF(Model!B907&gt;0,'Calulations '!J901-U901)</f>
        <v>0</v>
      </c>
    </row>
    <row r="902" spans="10:22" x14ac:dyDescent="0.3">
      <c r="J902" s="13">
        <f>IF(OR(Model!B908&gt;7,Model!B908&lt;0.5),3.433,Model!B908)</f>
        <v>3.4329999999999998</v>
      </c>
      <c r="K902" s="13">
        <f>IF(OR(Model!C908&gt;0.4,Model!C908&lt;0.05),0.2550503,Model!C908)</f>
        <v>0.25505030000000001</v>
      </c>
      <c r="L902" s="13">
        <f>IF(OR(Model!D908&gt;5,Model!D908&lt;0.05),2.2251955,Model!D908)</f>
        <v>2.2251954999999999</v>
      </c>
      <c r="M902" s="13">
        <f>IF(OR(Model!E908&gt;3800,Model!E908&lt;0.02),1979.0503,Model!E908)</f>
        <v>1979.0503000000001</v>
      </c>
      <c r="N902" s="13">
        <f>IF(OR(Model!F908&gt;100,Model!F908&lt;0.02),44.390782,Model!F908)</f>
        <v>44.390782000000002</v>
      </c>
      <c r="O902" s="13">
        <f>IF(OR(Model!G908&gt;6,Model!G908&lt;0.02),1.74888827,Model!G908)</f>
        <v>1.7488882699999999</v>
      </c>
      <c r="P902" s="13">
        <f>IF(OR(Model!H908&gt;0.6,Model!H908&lt;0.02),0.3561162,Model!H908)</f>
        <v>0.35611619999999999</v>
      </c>
      <c r="Q902" s="13">
        <f>IF(OR(Model!I908&gt;80,Model!I908&lt;0.02),39.55,Model!I908)</f>
        <v>39.549999999999997</v>
      </c>
      <c r="R902" s="13">
        <f>IF(OR(Model!J908&gt;80,Model!J908&lt;0.02),39.55,Model!J908)</f>
        <v>39.549999999999997</v>
      </c>
      <c r="S902" s="13">
        <f>IF(OR(Model!K908&gt;120,Model!K908&lt;0.02),63.9,Model!K908)</f>
        <v>63.9</v>
      </c>
      <c r="T902" s="13">
        <f>IF(OR(Model!L908&gt;11,Model!L908&lt;0.02),6.4719718,Model!L908)</f>
        <v>6.4719718000000004</v>
      </c>
      <c r="U902" s="13">
        <f t="shared" si="13"/>
        <v>0.94885144831249479</v>
      </c>
      <c r="V902" t="b">
        <f>IF(Model!B908&gt;0,'Calulations '!J902-U902)</f>
        <v>0</v>
      </c>
    </row>
    <row r="903" spans="10:22" x14ac:dyDescent="0.3">
      <c r="J903" s="13">
        <f>IF(OR(Model!B909&gt;7,Model!B909&lt;0.5),3.433,Model!B909)</f>
        <v>3.4329999999999998</v>
      </c>
      <c r="K903" s="13">
        <f>IF(OR(Model!C909&gt;0.4,Model!C909&lt;0.05),0.2550503,Model!C909)</f>
        <v>0.25505030000000001</v>
      </c>
      <c r="L903" s="13">
        <f>IF(OR(Model!D909&gt;5,Model!D909&lt;0.05),2.2251955,Model!D909)</f>
        <v>2.2251954999999999</v>
      </c>
      <c r="M903" s="13">
        <f>IF(OR(Model!E909&gt;3800,Model!E909&lt;0.02),1979.0503,Model!E909)</f>
        <v>1979.0503000000001</v>
      </c>
      <c r="N903" s="13">
        <f>IF(OR(Model!F909&gt;100,Model!F909&lt;0.02),44.390782,Model!F909)</f>
        <v>44.390782000000002</v>
      </c>
      <c r="O903" s="13">
        <f>IF(OR(Model!G909&gt;6,Model!G909&lt;0.02),1.74888827,Model!G909)</f>
        <v>1.7488882699999999</v>
      </c>
      <c r="P903" s="13">
        <f>IF(OR(Model!H909&gt;0.6,Model!H909&lt;0.02),0.3561162,Model!H909)</f>
        <v>0.35611619999999999</v>
      </c>
      <c r="Q903" s="13">
        <f>IF(OR(Model!I909&gt;80,Model!I909&lt;0.02),39.55,Model!I909)</f>
        <v>39.549999999999997</v>
      </c>
      <c r="R903" s="13">
        <f>IF(OR(Model!J909&gt;80,Model!J909&lt;0.02),39.55,Model!J909)</f>
        <v>39.549999999999997</v>
      </c>
      <c r="S903" s="13">
        <f>IF(OR(Model!K909&gt;120,Model!K909&lt;0.02),63.9,Model!K909)</f>
        <v>63.9</v>
      </c>
      <c r="T903" s="13">
        <f>IF(OR(Model!L909&gt;11,Model!L909&lt;0.02),6.4719718,Model!L909)</f>
        <v>6.4719718000000004</v>
      </c>
      <c r="U903" s="13">
        <f t="shared" si="13"/>
        <v>0.94885144831249479</v>
      </c>
      <c r="V903" t="b">
        <f>IF(Model!B909&gt;0,'Calulations '!J903-U903)</f>
        <v>0</v>
      </c>
    </row>
    <row r="904" spans="10:22" x14ac:dyDescent="0.3">
      <c r="J904" s="13">
        <f>IF(OR(Model!B910&gt;7,Model!B910&lt;0.5),3.433,Model!B910)</f>
        <v>3.4329999999999998</v>
      </c>
      <c r="K904" s="13">
        <f>IF(OR(Model!C910&gt;0.4,Model!C910&lt;0.05),0.2550503,Model!C910)</f>
        <v>0.25505030000000001</v>
      </c>
      <c r="L904" s="13">
        <f>IF(OR(Model!D910&gt;5,Model!D910&lt;0.05),2.2251955,Model!D910)</f>
        <v>2.2251954999999999</v>
      </c>
      <c r="M904" s="13">
        <f>IF(OR(Model!E910&gt;3800,Model!E910&lt;0.02),1979.0503,Model!E910)</f>
        <v>1979.0503000000001</v>
      </c>
      <c r="N904" s="13">
        <f>IF(OR(Model!F910&gt;100,Model!F910&lt;0.02),44.390782,Model!F910)</f>
        <v>44.390782000000002</v>
      </c>
      <c r="O904" s="13">
        <f>IF(OR(Model!G910&gt;6,Model!G910&lt;0.02),1.74888827,Model!G910)</f>
        <v>1.7488882699999999</v>
      </c>
      <c r="P904" s="13">
        <f>IF(OR(Model!H910&gt;0.6,Model!H910&lt;0.02),0.3561162,Model!H910)</f>
        <v>0.35611619999999999</v>
      </c>
      <c r="Q904" s="13">
        <f>IF(OR(Model!I910&gt;80,Model!I910&lt;0.02),39.55,Model!I910)</f>
        <v>39.549999999999997</v>
      </c>
      <c r="R904" s="13">
        <f>IF(OR(Model!J910&gt;80,Model!J910&lt;0.02),39.55,Model!J910)</f>
        <v>39.549999999999997</v>
      </c>
      <c r="S904" s="13">
        <f>IF(OR(Model!K910&gt;120,Model!K910&lt;0.02),63.9,Model!K910)</f>
        <v>63.9</v>
      </c>
      <c r="T904" s="13">
        <f>IF(OR(Model!L910&gt;11,Model!L910&lt;0.02),6.4719718,Model!L910)</f>
        <v>6.4719718000000004</v>
      </c>
      <c r="U904" s="13">
        <f t="shared" si="13"/>
        <v>0.94885144831249479</v>
      </c>
      <c r="V904" t="b">
        <f>IF(Model!B910&gt;0,'Calulations '!J904-U904)</f>
        <v>0</v>
      </c>
    </row>
    <row r="905" spans="10:22" x14ac:dyDescent="0.3">
      <c r="J905" s="13">
        <f>IF(OR(Model!B911&gt;7,Model!B911&lt;0.5),3.433,Model!B911)</f>
        <v>3.4329999999999998</v>
      </c>
      <c r="K905" s="13">
        <f>IF(OR(Model!C911&gt;0.4,Model!C911&lt;0.05),0.2550503,Model!C911)</f>
        <v>0.25505030000000001</v>
      </c>
      <c r="L905" s="13">
        <f>IF(OR(Model!D911&gt;5,Model!D911&lt;0.05),2.2251955,Model!D911)</f>
        <v>2.2251954999999999</v>
      </c>
      <c r="M905" s="13">
        <f>IF(OR(Model!E911&gt;3800,Model!E911&lt;0.02),1979.0503,Model!E911)</f>
        <v>1979.0503000000001</v>
      </c>
      <c r="N905" s="13">
        <f>IF(OR(Model!F911&gt;100,Model!F911&lt;0.02),44.390782,Model!F911)</f>
        <v>44.390782000000002</v>
      </c>
      <c r="O905" s="13">
        <f>IF(OR(Model!G911&gt;6,Model!G911&lt;0.02),1.74888827,Model!G911)</f>
        <v>1.7488882699999999</v>
      </c>
      <c r="P905" s="13">
        <f>IF(OR(Model!H911&gt;0.6,Model!H911&lt;0.02),0.3561162,Model!H911)</f>
        <v>0.35611619999999999</v>
      </c>
      <c r="Q905" s="13">
        <f>IF(OR(Model!I911&gt;80,Model!I911&lt;0.02),39.55,Model!I911)</f>
        <v>39.549999999999997</v>
      </c>
      <c r="R905" s="13">
        <f>IF(OR(Model!J911&gt;80,Model!J911&lt;0.02),39.55,Model!J911)</f>
        <v>39.549999999999997</v>
      </c>
      <c r="S905" s="13">
        <f>IF(OR(Model!K911&gt;120,Model!K911&lt;0.02),63.9,Model!K911)</f>
        <v>63.9</v>
      </c>
      <c r="T905" s="13">
        <f>IF(OR(Model!L911&gt;11,Model!L911&lt;0.02),6.4719718,Model!L911)</f>
        <v>6.4719718000000004</v>
      </c>
      <c r="U905" s="13">
        <f t="shared" si="13"/>
        <v>0.94885144831249479</v>
      </c>
      <c r="V905" t="b">
        <f>IF(Model!B911&gt;0,'Calulations '!J905-U905)</f>
        <v>0</v>
      </c>
    </row>
    <row r="906" spans="10:22" x14ac:dyDescent="0.3">
      <c r="J906" s="13">
        <f>IF(OR(Model!B912&gt;7,Model!B912&lt;0.5),3.433,Model!B912)</f>
        <v>3.4329999999999998</v>
      </c>
      <c r="K906" s="13">
        <f>IF(OR(Model!C912&gt;0.4,Model!C912&lt;0.05),0.2550503,Model!C912)</f>
        <v>0.25505030000000001</v>
      </c>
      <c r="L906" s="13">
        <f>IF(OR(Model!D912&gt;5,Model!D912&lt;0.05),2.2251955,Model!D912)</f>
        <v>2.2251954999999999</v>
      </c>
      <c r="M906" s="13">
        <f>IF(OR(Model!E912&gt;3800,Model!E912&lt;0.02),1979.0503,Model!E912)</f>
        <v>1979.0503000000001</v>
      </c>
      <c r="N906" s="13">
        <f>IF(OR(Model!F912&gt;100,Model!F912&lt;0.02),44.390782,Model!F912)</f>
        <v>44.390782000000002</v>
      </c>
      <c r="O906" s="13">
        <f>IF(OR(Model!G912&gt;6,Model!G912&lt;0.02),1.74888827,Model!G912)</f>
        <v>1.7488882699999999</v>
      </c>
      <c r="P906" s="13">
        <f>IF(OR(Model!H912&gt;0.6,Model!H912&lt;0.02),0.3561162,Model!H912)</f>
        <v>0.35611619999999999</v>
      </c>
      <c r="Q906" s="13">
        <f>IF(OR(Model!I912&gt;80,Model!I912&lt;0.02),39.55,Model!I912)</f>
        <v>39.549999999999997</v>
      </c>
      <c r="R906" s="13">
        <f>IF(OR(Model!J912&gt;80,Model!J912&lt;0.02),39.55,Model!J912)</f>
        <v>39.549999999999997</v>
      </c>
      <c r="S906" s="13">
        <f>IF(OR(Model!K912&gt;120,Model!K912&lt;0.02),63.9,Model!K912)</f>
        <v>63.9</v>
      </c>
      <c r="T906" s="13">
        <f>IF(OR(Model!L912&gt;11,Model!L912&lt;0.02),6.4719718,Model!L912)</f>
        <v>6.4719718000000004</v>
      </c>
      <c r="U906" s="13">
        <f t="shared" si="13"/>
        <v>0.94885144831249479</v>
      </c>
      <c r="V906" t="b">
        <f>IF(Model!B912&gt;0,'Calulations '!J906-U906)</f>
        <v>0</v>
      </c>
    </row>
    <row r="907" spans="10:22" x14ac:dyDescent="0.3">
      <c r="J907" s="13">
        <f>IF(OR(Model!B913&gt;7,Model!B913&lt;0.5),3.433,Model!B913)</f>
        <v>3.4329999999999998</v>
      </c>
      <c r="K907" s="13">
        <f>IF(OR(Model!C913&gt;0.4,Model!C913&lt;0.05),0.2550503,Model!C913)</f>
        <v>0.25505030000000001</v>
      </c>
      <c r="L907" s="13">
        <f>IF(OR(Model!D913&gt;5,Model!D913&lt;0.05),2.2251955,Model!D913)</f>
        <v>2.2251954999999999</v>
      </c>
      <c r="M907" s="13">
        <f>IF(OR(Model!E913&gt;3800,Model!E913&lt;0.02),1979.0503,Model!E913)</f>
        <v>1979.0503000000001</v>
      </c>
      <c r="N907" s="13">
        <f>IF(OR(Model!F913&gt;100,Model!F913&lt;0.02),44.390782,Model!F913)</f>
        <v>44.390782000000002</v>
      </c>
      <c r="O907" s="13">
        <f>IF(OR(Model!G913&gt;6,Model!G913&lt;0.02),1.74888827,Model!G913)</f>
        <v>1.7488882699999999</v>
      </c>
      <c r="P907" s="13">
        <f>IF(OR(Model!H913&gt;0.6,Model!H913&lt;0.02),0.3561162,Model!H913)</f>
        <v>0.35611619999999999</v>
      </c>
      <c r="Q907" s="13">
        <f>IF(OR(Model!I913&gt;80,Model!I913&lt;0.02),39.55,Model!I913)</f>
        <v>39.549999999999997</v>
      </c>
      <c r="R907" s="13">
        <f>IF(OR(Model!J913&gt;80,Model!J913&lt;0.02),39.55,Model!J913)</f>
        <v>39.549999999999997</v>
      </c>
      <c r="S907" s="13">
        <f>IF(OR(Model!K913&gt;120,Model!K913&lt;0.02),63.9,Model!K913)</f>
        <v>63.9</v>
      </c>
      <c r="T907" s="13">
        <f>IF(OR(Model!L913&gt;11,Model!L913&lt;0.02),6.4719718,Model!L913)</f>
        <v>6.4719718000000004</v>
      </c>
      <c r="U907" s="13">
        <f t="shared" si="13"/>
        <v>0.94885144831249479</v>
      </c>
      <c r="V907" t="b">
        <f>IF(Model!B913&gt;0,'Calulations '!J907-U907)</f>
        <v>0</v>
      </c>
    </row>
    <row r="908" spans="10:22" x14ac:dyDescent="0.3">
      <c r="J908" s="13">
        <f>IF(OR(Model!B914&gt;7,Model!B914&lt;0.5),3.433,Model!B914)</f>
        <v>3.4329999999999998</v>
      </c>
      <c r="K908" s="13">
        <f>IF(OR(Model!C914&gt;0.4,Model!C914&lt;0.05),0.2550503,Model!C914)</f>
        <v>0.25505030000000001</v>
      </c>
      <c r="L908" s="13">
        <f>IF(OR(Model!D914&gt;5,Model!D914&lt;0.05),2.2251955,Model!D914)</f>
        <v>2.2251954999999999</v>
      </c>
      <c r="M908" s="13">
        <f>IF(OR(Model!E914&gt;3800,Model!E914&lt;0.02),1979.0503,Model!E914)</f>
        <v>1979.0503000000001</v>
      </c>
      <c r="N908" s="13">
        <f>IF(OR(Model!F914&gt;100,Model!F914&lt;0.02),44.390782,Model!F914)</f>
        <v>44.390782000000002</v>
      </c>
      <c r="O908" s="13">
        <f>IF(OR(Model!G914&gt;6,Model!G914&lt;0.02),1.74888827,Model!G914)</f>
        <v>1.7488882699999999</v>
      </c>
      <c r="P908" s="13">
        <f>IF(OR(Model!H914&gt;0.6,Model!H914&lt;0.02),0.3561162,Model!H914)</f>
        <v>0.35611619999999999</v>
      </c>
      <c r="Q908" s="13">
        <f>IF(OR(Model!I914&gt;80,Model!I914&lt;0.02),39.55,Model!I914)</f>
        <v>39.549999999999997</v>
      </c>
      <c r="R908" s="13">
        <f>IF(OR(Model!J914&gt;80,Model!J914&lt;0.02),39.55,Model!J914)</f>
        <v>39.549999999999997</v>
      </c>
      <c r="S908" s="13">
        <f>IF(OR(Model!K914&gt;120,Model!K914&lt;0.02),63.9,Model!K914)</f>
        <v>63.9</v>
      </c>
      <c r="T908" s="13">
        <f>IF(OR(Model!L914&gt;11,Model!L914&lt;0.02),6.4719718,Model!L914)</f>
        <v>6.4719718000000004</v>
      </c>
      <c r="U908" s="13">
        <f t="shared" ref="U908:U971" si="14">IF($A$10="NF",($B$83+$B$84*K908+$B$85*M908+$B$86*N908+$B$87*R908+$B$88*T908+(L908/39.1)*$B$89+(O908/20.04)*$B$90+(P908/12.16)*$B$91+(K908-0.254695965417868)*(((O908/20.04)-0.0873483583285303)*-7.3498004038469)+(K908-0.254695965417868)*(((P908/12.16)-0.0293638848126801)*-102.292324166221)+$B$94*J908),0)</f>
        <v>0.94885144831249479</v>
      </c>
      <c r="V908" t="b">
        <f>IF(Model!B914&gt;0,'Calulations '!J908-U908)</f>
        <v>0</v>
      </c>
    </row>
    <row r="909" spans="10:22" x14ac:dyDescent="0.3">
      <c r="J909" s="13">
        <f>IF(OR(Model!B915&gt;7,Model!B915&lt;0.5),3.433,Model!B915)</f>
        <v>3.4329999999999998</v>
      </c>
      <c r="K909" s="13">
        <f>IF(OR(Model!C915&gt;0.4,Model!C915&lt;0.05),0.2550503,Model!C915)</f>
        <v>0.25505030000000001</v>
      </c>
      <c r="L909" s="13">
        <f>IF(OR(Model!D915&gt;5,Model!D915&lt;0.05),2.2251955,Model!D915)</f>
        <v>2.2251954999999999</v>
      </c>
      <c r="M909" s="13">
        <f>IF(OR(Model!E915&gt;3800,Model!E915&lt;0.02),1979.0503,Model!E915)</f>
        <v>1979.0503000000001</v>
      </c>
      <c r="N909" s="13">
        <f>IF(OR(Model!F915&gt;100,Model!F915&lt;0.02),44.390782,Model!F915)</f>
        <v>44.390782000000002</v>
      </c>
      <c r="O909" s="13">
        <f>IF(OR(Model!G915&gt;6,Model!G915&lt;0.02),1.74888827,Model!G915)</f>
        <v>1.7488882699999999</v>
      </c>
      <c r="P909" s="13">
        <f>IF(OR(Model!H915&gt;0.6,Model!H915&lt;0.02),0.3561162,Model!H915)</f>
        <v>0.35611619999999999</v>
      </c>
      <c r="Q909" s="13">
        <f>IF(OR(Model!I915&gt;80,Model!I915&lt;0.02),39.55,Model!I915)</f>
        <v>39.549999999999997</v>
      </c>
      <c r="R909" s="13">
        <f>IF(OR(Model!J915&gt;80,Model!J915&lt;0.02),39.55,Model!J915)</f>
        <v>39.549999999999997</v>
      </c>
      <c r="S909" s="13">
        <f>IF(OR(Model!K915&gt;120,Model!K915&lt;0.02),63.9,Model!K915)</f>
        <v>63.9</v>
      </c>
      <c r="T909" s="13">
        <f>IF(OR(Model!L915&gt;11,Model!L915&lt;0.02),6.4719718,Model!L915)</f>
        <v>6.4719718000000004</v>
      </c>
      <c r="U909" s="13">
        <f t="shared" si="14"/>
        <v>0.94885144831249479</v>
      </c>
      <c r="V909" t="b">
        <f>IF(Model!B915&gt;0,'Calulations '!J909-U909)</f>
        <v>0</v>
      </c>
    </row>
    <row r="910" spans="10:22" x14ac:dyDescent="0.3">
      <c r="J910" s="13">
        <f>IF(OR(Model!B916&gt;7,Model!B916&lt;0.5),3.433,Model!B916)</f>
        <v>3.4329999999999998</v>
      </c>
      <c r="K910" s="13">
        <f>IF(OR(Model!C916&gt;0.4,Model!C916&lt;0.05),0.2550503,Model!C916)</f>
        <v>0.25505030000000001</v>
      </c>
      <c r="L910" s="13">
        <f>IF(OR(Model!D916&gt;5,Model!D916&lt;0.05),2.2251955,Model!D916)</f>
        <v>2.2251954999999999</v>
      </c>
      <c r="M910" s="13">
        <f>IF(OR(Model!E916&gt;3800,Model!E916&lt;0.02),1979.0503,Model!E916)</f>
        <v>1979.0503000000001</v>
      </c>
      <c r="N910" s="13">
        <f>IF(OR(Model!F916&gt;100,Model!F916&lt;0.02),44.390782,Model!F916)</f>
        <v>44.390782000000002</v>
      </c>
      <c r="O910" s="13">
        <f>IF(OR(Model!G916&gt;6,Model!G916&lt;0.02),1.74888827,Model!G916)</f>
        <v>1.7488882699999999</v>
      </c>
      <c r="P910" s="13">
        <f>IF(OR(Model!H916&gt;0.6,Model!H916&lt;0.02),0.3561162,Model!H916)</f>
        <v>0.35611619999999999</v>
      </c>
      <c r="Q910" s="13">
        <f>IF(OR(Model!I916&gt;80,Model!I916&lt;0.02),39.55,Model!I916)</f>
        <v>39.549999999999997</v>
      </c>
      <c r="R910" s="13">
        <f>IF(OR(Model!J916&gt;80,Model!J916&lt;0.02),39.55,Model!J916)</f>
        <v>39.549999999999997</v>
      </c>
      <c r="S910" s="13">
        <f>IF(OR(Model!K916&gt;120,Model!K916&lt;0.02),63.9,Model!K916)</f>
        <v>63.9</v>
      </c>
      <c r="T910" s="13">
        <f>IF(OR(Model!L916&gt;11,Model!L916&lt;0.02),6.4719718,Model!L916)</f>
        <v>6.4719718000000004</v>
      </c>
      <c r="U910" s="13">
        <f t="shared" si="14"/>
        <v>0.94885144831249479</v>
      </c>
      <c r="V910" t="b">
        <f>IF(Model!B916&gt;0,'Calulations '!J910-U910)</f>
        <v>0</v>
      </c>
    </row>
    <row r="911" spans="10:22" x14ac:dyDescent="0.3">
      <c r="J911" s="13">
        <f>IF(OR(Model!B917&gt;7,Model!B917&lt;0.5),3.433,Model!B917)</f>
        <v>3.4329999999999998</v>
      </c>
      <c r="K911" s="13">
        <f>IF(OR(Model!C917&gt;0.4,Model!C917&lt;0.05),0.2550503,Model!C917)</f>
        <v>0.25505030000000001</v>
      </c>
      <c r="L911" s="13">
        <f>IF(OR(Model!D917&gt;5,Model!D917&lt;0.05),2.2251955,Model!D917)</f>
        <v>2.2251954999999999</v>
      </c>
      <c r="M911" s="13">
        <f>IF(OR(Model!E917&gt;3800,Model!E917&lt;0.02),1979.0503,Model!E917)</f>
        <v>1979.0503000000001</v>
      </c>
      <c r="N911" s="13">
        <f>IF(OR(Model!F917&gt;100,Model!F917&lt;0.02),44.390782,Model!F917)</f>
        <v>44.390782000000002</v>
      </c>
      <c r="O911" s="13">
        <f>IF(OR(Model!G917&gt;6,Model!G917&lt;0.02),1.74888827,Model!G917)</f>
        <v>1.7488882699999999</v>
      </c>
      <c r="P911" s="13">
        <f>IF(OR(Model!H917&gt;0.6,Model!H917&lt;0.02),0.3561162,Model!H917)</f>
        <v>0.35611619999999999</v>
      </c>
      <c r="Q911" s="13">
        <f>IF(OR(Model!I917&gt;80,Model!I917&lt;0.02),39.55,Model!I917)</f>
        <v>39.549999999999997</v>
      </c>
      <c r="R911" s="13">
        <f>IF(OR(Model!J917&gt;80,Model!J917&lt;0.02),39.55,Model!J917)</f>
        <v>39.549999999999997</v>
      </c>
      <c r="S911" s="13">
        <f>IF(OR(Model!K917&gt;120,Model!K917&lt;0.02),63.9,Model!K917)</f>
        <v>63.9</v>
      </c>
      <c r="T911" s="13">
        <f>IF(OR(Model!L917&gt;11,Model!L917&lt;0.02),6.4719718,Model!L917)</f>
        <v>6.4719718000000004</v>
      </c>
      <c r="U911" s="13">
        <f t="shared" si="14"/>
        <v>0.94885144831249479</v>
      </c>
      <c r="V911" t="b">
        <f>IF(Model!B917&gt;0,'Calulations '!J911-U911)</f>
        <v>0</v>
      </c>
    </row>
    <row r="912" spans="10:22" x14ac:dyDescent="0.3">
      <c r="J912" s="13">
        <f>IF(OR(Model!B918&gt;7,Model!B918&lt;0.5),3.433,Model!B918)</f>
        <v>3.4329999999999998</v>
      </c>
      <c r="K912" s="13">
        <f>IF(OR(Model!C918&gt;0.4,Model!C918&lt;0.05),0.2550503,Model!C918)</f>
        <v>0.25505030000000001</v>
      </c>
      <c r="L912" s="13">
        <f>IF(OR(Model!D918&gt;5,Model!D918&lt;0.05),2.2251955,Model!D918)</f>
        <v>2.2251954999999999</v>
      </c>
      <c r="M912" s="13">
        <f>IF(OR(Model!E918&gt;3800,Model!E918&lt;0.02),1979.0503,Model!E918)</f>
        <v>1979.0503000000001</v>
      </c>
      <c r="N912" s="13">
        <f>IF(OR(Model!F918&gt;100,Model!F918&lt;0.02),44.390782,Model!F918)</f>
        <v>44.390782000000002</v>
      </c>
      <c r="O912" s="13">
        <f>IF(OR(Model!G918&gt;6,Model!G918&lt;0.02),1.74888827,Model!G918)</f>
        <v>1.7488882699999999</v>
      </c>
      <c r="P912" s="13">
        <f>IF(OR(Model!H918&gt;0.6,Model!H918&lt;0.02),0.3561162,Model!H918)</f>
        <v>0.35611619999999999</v>
      </c>
      <c r="Q912" s="13">
        <f>IF(OR(Model!I918&gt;80,Model!I918&lt;0.02),39.55,Model!I918)</f>
        <v>39.549999999999997</v>
      </c>
      <c r="R912" s="13">
        <f>IF(OR(Model!J918&gt;80,Model!J918&lt;0.02),39.55,Model!J918)</f>
        <v>39.549999999999997</v>
      </c>
      <c r="S912" s="13">
        <f>IF(OR(Model!K918&gt;120,Model!K918&lt;0.02),63.9,Model!K918)</f>
        <v>63.9</v>
      </c>
      <c r="T912" s="13">
        <f>IF(OR(Model!L918&gt;11,Model!L918&lt;0.02),6.4719718,Model!L918)</f>
        <v>6.4719718000000004</v>
      </c>
      <c r="U912" s="13">
        <f t="shared" si="14"/>
        <v>0.94885144831249479</v>
      </c>
      <c r="V912" t="b">
        <f>IF(Model!B918&gt;0,'Calulations '!J912-U912)</f>
        <v>0</v>
      </c>
    </row>
    <row r="913" spans="10:22" x14ac:dyDescent="0.3">
      <c r="J913" s="13">
        <f>IF(OR(Model!B919&gt;7,Model!B919&lt;0.5),3.433,Model!B919)</f>
        <v>3.4329999999999998</v>
      </c>
      <c r="K913" s="13">
        <f>IF(OR(Model!C919&gt;0.4,Model!C919&lt;0.05),0.2550503,Model!C919)</f>
        <v>0.25505030000000001</v>
      </c>
      <c r="L913" s="13">
        <f>IF(OR(Model!D919&gt;5,Model!D919&lt;0.05),2.2251955,Model!D919)</f>
        <v>2.2251954999999999</v>
      </c>
      <c r="M913" s="13">
        <f>IF(OR(Model!E919&gt;3800,Model!E919&lt;0.02),1979.0503,Model!E919)</f>
        <v>1979.0503000000001</v>
      </c>
      <c r="N913" s="13">
        <f>IF(OR(Model!F919&gt;100,Model!F919&lt;0.02),44.390782,Model!F919)</f>
        <v>44.390782000000002</v>
      </c>
      <c r="O913" s="13">
        <f>IF(OR(Model!G919&gt;6,Model!G919&lt;0.02),1.74888827,Model!G919)</f>
        <v>1.7488882699999999</v>
      </c>
      <c r="P913" s="13">
        <f>IF(OR(Model!H919&gt;0.6,Model!H919&lt;0.02),0.3561162,Model!H919)</f>
        <v>0.35611619999999999</v>
      </c>
      <c r="Q913" s="13">
        <f>IF(OR(Model!I919&gt;80,Model!I919&lt;0.02),39.55,Model!I919)</f>
        <v>39.549999999999997</v>
      </c>
      <c r="R913" s="13">
        <f>IF(OR(Model!J919&gt;80,Model!J919&lt;0.02),39.55,Model!J919)</f>
        <v>39.549999999999997</v>
      </c>
      <c r="S913" s="13">
        <f>IF(OR(Model!K919&gt;120,Model!K919&lt;0.02),63.9,Model!K919)</f>
        <v>63.9</v>
      </c>
      <c r="T913" s="13">
        <f>IF(OR(Model!L919&gt;11,Model!L919&lt;0.02),6.4719718,Model!L919)</f>
        <v>6.4719718000000004</v>
      </c>
      <c r="U913" s="13">
        <f t="shared" si="14"/>
        <v>0.94885144831249479</v>
      </c>
      <c r="V913" t="b">
        <f>IF(Model!B919&gt;0,'Calulations '!J913-U913)</f>
        <v>0</v>
      </c>
    </row>
    <row r="914" spans="10:22" x14ac:dyDescent="0.3">
      <c r="J914" s="13">
        <f>IF(OR(Model!B920&gt;7,Model!B920&lt;0.5),3.433,Model!B920)</f>
        <v>3.4329999999999998</v>
      </c>
      <c r="K914" s="13">
        <f>IF(OR(Model!C920&gt;0.4,Model!C920&lt;0.05),0.2550503,Model!C920)</f>
        <v>0.25505030000000001</v>
      </c>
      <c r="L914" s="13">
        <f>IF(OR(Model!D920&gt;5,Model!D920&lt;0.05),2.2251955,Model!D920)</f>
        <v>2.2251954999999999</v>
      </c>
      <c r="M914" s="13">
        <f>IF(OR(Model!E920&gt;3800,Model!E920&lt;0.02),1979.0503,Model!E920)</f>
        <v>1979.0503000000001</v>
      </c>
      <c r="N914" s="13">
        <f>IF(OR(Model!F920&gt;100,Model!F920&lt;0.02),44.390782,Model!F920)</f>
        <v>44.390782000000002</v>
      </c>
      <c r="O914" s="13">
        <f>IF(OR(Model!G920&gt;6,Model!G920&lt;0.02),1.74888827,Model!G920)</f>
        <v>1.7488882699999999</v>
      </c>
      <c r="P914" s="13">
        <f>IF(OR(Model!H920&gt;0.6,Model!H920&lt;0.02),0.3561162,Model!H920)</f>
        <v>0.35611619999999999</v>
      </c>
      <c r="Q914" s="13">
        <f>IF(OR(Model!I920&gt;80,Model!I920&lt;0.02),39.55,Model!I920)</f>
        <v>39.549999999999997</v>
      </c>
      <c r="R914" s="13">
        <f>IF(OR(Model!J920&gt;80,Model!J920&lt;0.02),39.55,Model!J920)</f>
        <v>39.549999999999997</v>
      </c>
      <c r="S914" s="13">
        <f>IF(OR(Model!K920&gt;120,Model!K920&lt;0.02),63.9,Model!K920)</f>
        <v>63.9</v>
      </c>
      <c r="T914" s="13">
        <f>IF(OR(Model!L920&gt;11,Model!L920&lt;0.02),6.4719718,Model!L920)</f>
        <v>6.4719718000000004</v>
      </c>
      <c r="U914" s="13">
        <f t="shared" si="14"/>
        <v>0.94885144831249479</v>
      </c>
      <c r="V914" t="b">
        <f>IF(Model!B920&gt;0,'Calulations '!J914-U914)</f>
        <v>0</v>
      </c>
    </row>
    <row r="915" spans="10:22" x14ac:dyDescent="0.3">
      <c r="J915" s="13">
        <f>IF(OR(Model!B921&gt;7,Model!B921&lt;0.5),3.433,Model!B921)</f>
        <v>3.4329999999999998</v>
      </c>
      <c r="K915" s="13">
        <f>IF(OR(Model!C921&gt;0.4,Model!C921&lt;0.05),0.2550503,Model!C921)</f>
        <v>0.25505030000000001</v>
      </c>
      <c r="L915" s="13">
        <f>IF(OR(Model!D921&gt;5,Model!D921&lt;0.05),2.2251955,Model!D921)</f>
        <v>2.2251954999999999</v>
      </c>
      <c r="M915" s="13">
        <f>IF(OR(Model!E921&gt;3800,Model!E921&lt;0.02),1979.0503,Model!E921)</f>
        <v>1979.0503000000001</v>
      </c>
      <c r="N915" s="13">
        <f>IF(OR(Model!F921&gt;100,Model!F921&lt;0.02),44.390782,Model!F921)</f>
        <v>44.390782000000002</v>
      </c>
      <c r="O915" s="13">
        <f>IF(OR(Model!G921&gt;6,Model!G921&lt;0.02),1.74888827,Model!G921)</f>
        <v>1.7488882699999999</v>
      </c>
      <c r="P915" s="13">
        <f>IF(OR(Model!H921&gt;0.6,Model!H921&lt;0.02),0.3561162,Model!H921)</f>
        <v>0.35611619999999999</v>
      </c>
      <c r="Q915" s="13">
        <f>IF(OR(Model!I921&gt;80,Model!I921&lt;0.02),39.55,Model!I921)</f>
        <v>39.549999999999997</v>
      </c>
      <c r="R915" s="13">
        <f>IF(OR(Model!J921&gt;80,Model!J921&lt;0.02),39.55,Model!J921)</f>
        <v>39.549999999999997</v>
      </c>
      <c r="S915" s="13">
        <f>IF(OR(Model!K921&gt;120,Model!K921&lt;0.02),63.9,Model!K921)</f>
        <v>63.9</v>
      </c>
      <c r="T915" s="13">
        <f>IF(OR(Model!L921&gt;11,Model!L921&lt;0.02),6.4719718,Model!L921)</f>
        <v>6.4719718000000004</v>
      </c>
      <c r="U915" s="13">
        <f t="shared" si="14"/>
        <v>0.94885144831249479</v>
      </c>
      <c r="V915" t="b">
        <f>IF(Model!B921&gt;0,'Calulations '!J915-U915)</f>
        <v>0</v>
      </c>
    </row>
    <row r="916" spans="10:22" x14ac:dyDescent="0.3">
      <c r="J916" s="13">
        <f>IF(OR(Model!B922&gt;7,Model!B922&lt;0.5),3.433,Model!B922)</f>
        <v>3.4329999999999998</v>
      </c>
      <c r="K916" s="13">
        <f>IF(OR(Model!C922&gt;0.4,Model!C922&lt;0.05),0.2550503,Model!C922)</f>
        <v>0.25505030000000001</v>
      </c>
      <c r="L916" s="13">
        <f>IF(OR(Model!D922&gt;5,Model!D922&lt;0.05),2.2251955,Model!D922)</f>
        <v>2.2251954999999999</v>
      </c>
      <c r="M916" s="13">
        <f>IF(OR(Model!E922&gt;3800,Model!E922&lt;0.02),1979.0503,Model!E922)</f>
        <v>1979.0503000000001</v>
      </c>
      <c r="N916" s="13">
        <f>IF(OR(Model!F922&gt;100,Model!F922&lt;0.02),44.390782,Model!F922)</f>
        <v>44.390782000000002</v>
      </c>
      <c r="O916" s="13">
        <f>IF(OR(Model!G922&gt;6,Model!G922&lt;0.02),1.74888827,Model!G922)</f>
        <v>1.7488882699999999</v>
      </c>
      <c r="P916" s="13">
        <f>IF(OR(Model!H922&gt;0.6,Model!H922&lt;0.02),0.3561162,Model!H922)</f>
        <v>0.35611619999999999</v>
      </c>
      <c r="Q916" s="13">
        <f>IF(OR(Model!I922&gt;80,Model!I922&lt;0.02),39.55,Model!I922)</f>
        <v>39.549999999999997</v>
      </c>
      <c r="R916" s="13">
        <f>IF(OR(Model!J922&gt;80,Model!J922&lt;0.02),39.55,Model!J922)</f>
        <v>39.549999999999997</v>
      </c>
      <c r="S916" s="13">
        <f>IF(OR(Model!K922&gt;120,Model!K922&lt;0.02),63.9,Model!K922)</f>
        <v>63.9</v>
      </c>
      <c r="T916" s="13">
        <f>IF(OR(Model!L922&gt;11,Model!L922&lt;0.02),6.4719718,Model!L922)</f>
        <v>6.4719718000000004</v>
      </c>
      <c r="U916" s="13">
        <f t="shared" si="14"/>
        <v>0.94885144831249479</v>
      </c>
      <c r="V916" t="b">
        <f>IF(Model!B922&gt;0,'Calulations '!J916-U916)</f>
        <v>0</v>
      </c>
    </row>
    <row r="917" spans="10:22" x14ac:dyDescent="0.3">
      <c r="J917" s="13">
        <f>IF(OR(Model!B923&gt;7,Model!B923&lt;0.5),3.433,Model!B923)</f>
        <v>3.4329999999999998</v>
      </c>
      <c r="K917" s="13">
        <f>IF(OR(Model!C923&gt;0.4,Model!C923&lt;0.05),0.2550503,Model!C923)</f>
        <v>0.25505030000000001</v>
      </c>
      <c r="L917" s="13">
        <f>IF(OR(Model!D923&gt;5,Model!D923&lt;0.05),2.2251955,Model!D923)</f>
        <v>2.2251954999999999</v>
      </c>
      <c r="M917" s="13">
        <f>IF(OR(Model!E923&gt;3800,Model!E923&lt;0.02),1979.0503,Model!E923)</f>
        <v>1979.0503000000001</v>
      </c>
      <c r="N917" s="13">
        <f>IF(OR(Model!F923&gt;100,Model!F923&lt;0.02),44.390782,Model!F923)</f>
        <v>44.390782000000002</v>
      </c>
      <c r="O917" s="13">
        <f>IF(OR(Model!G923&gt;6,Model!G923&lt;0.02),1.74888827,Model!G923)</f>
        <v>1.7488882699999999</v>
      </c>
      <c r="P917" s="13">
        <f>IF(OR(Model!H923&gt;0.6,Model!H923&lt;0.02),0.3561162,Model!H923)</f>
        <v>0.35611619999999999</v>
      </c>
      <c r="Q917" s="13">
        <f>IF(OR(Model!I923&gt;80,Model!I923&lt;0.02),39.55,Model!I923)</f>
        <v>39.549999999999997</v>
      </c>
      <c r="R917" s="13">
        <f>IF(OR(Model!J923&gt;80,Model!J923&lt;0.02),39.55,Model!J923)</f>
        <v>39.549999999999997</v>
      </c>
      <c r="S917" s="13">
        <f>IF(OR(Model!K923&gt;120,Model!K923&lt;0.02),63.9,Model!K923)</f>
        <v>63.9</v>
      </c>
      <c r="T917" s="13">
        <f>IF(OR(Model!L923&gt;11,Model!L923&lt;0.02),6.4719718,Model!L923)</f>
        <v>6.4719718000000004</v>
      </c>
      <c r="U917" s="13">
        <f t="shared" si="14"/>
        <v>0.94885144831249479</v>
      </c>
      <c r="V917" t="b">
        <f>IF(Model!B923&gt;0,'Calulations '!J917-U917)</f>
        <v>0</v>
      </c>
    </row>
    <row r="918" spans="10:22" x14ac:dyDescent="0.3">
      <c r="J918" s="13">
        <f>IF(OR(Model!B924&gt;7,Model!B924&lt;0.5),3.433,Model!B924)</f>
        <v>3.4329999999999998</v>
      </c>
      <c r="K918" s="13">
        <f>IF(OR(Model!C924&gt;0.4,Model!C924&lt;0.05),0.2550503,Model!C924)</f>
        <v>0.25505030000000001</v>
      </c>
      <c r="L918" s="13">
        <f>IF(OR(Model!D924&gt;5,Model!D924&lt;0.05),2.2251955,Model!D924)</f>
        <v>2.2251954999999999</v>
      </c>
      <c r="M918" s="13">
        <f>IF(OR(Model!E924&gt;3800,Model!E924&lt;0.02),1979.0503,Model!E924)</f>
        <v>1979.0503000000001</v>
      </c>
      <c r="N918" s="13">
        <f>IF(OR(Model!F924&gt;100,Model!F924&lt;0.02),44.390782,Model!F924)</f>
        <v>44.390782000000002</v>
      </c>
      <c r="O918" s="13">
        <f>IF(OR(Model!G924&gt;6,Model!G924&lt;0.02),1.74888827,Model!G924)</f>
        <v>1.7488882699999999</v>
      </c>
      <c r="P918" s="13">
        <f>IF(OR(Model!H924&gt;0.6,Model!H924&lt;0.02),0.3561162,Model!H924)</f>
        <v>0.35611619999999999</v>
      </c>
      <c r="Q918" s="13">
        <f>IF(OR(Model!I924&gt;80,Model!I924&lt;0.02),39.55,Model!I924)</f>
        <v>39.549999999999997</v>
      </c>
      <c r="R918" s="13">
        <f>IF(OR(Model!J924&gt;80,Model!J924&lt;0.02),39.55,Model!J924)</f>
        <v>39.549999999999997</v>
      </c>
      <c r="S918" s="13">
        <f>IF(OR(Model!K924&gt;120,Model!K924&lt;0.02),63.9,Model!K924)</f>
        <v>63.9</v>
      </c>
      <c r="T918" s="13">
        <f>IF(OR(Model!L924&gt;11,Model!L924&lt;0.02),6.4719718,Model!L924)</f>
        <v>6.4719718000000004</v>
      </c>
      <c r="U918" s="13">
        <f t="shared" si="14"/>
        <v>0.94885144831249479</v>
      </c>
      <c r="V918" t="b">
        <f>IF(Model!B924&gt;0,'Calulations '!J918-U918)</f>
        <v>0</v>
      </c>
    </row>
    <row r="919" spans="10:22" x14ac:dyDescent="0.3">
      <c r="J919" s="13">
        <f>IF(OR(Model!B925&gt;7,Model!B925&lt;0.5),3.433,Model!B925)</f>
        <v>3.4329999999999998</v>
      </c>
      <c r="K919" s="13">
        <f>IF(OR(Model!C925&gt;0.4,Model!C925&lt;0.05),0.2550503,Model!C925)</f>
        <v>0.25505030000000001</v>
      </c>
      <c r="L919" s="13">
        <f>IF(OR(Model!D925&gt;5,Model!D925&lt;0.05),2.2251955,Model!D925)</f>
        <v>2.2251954999999999</v>
      </c>
      <c r="M919" s="13">
        <f>IF(OR(Model!E925&gt;3800,Model!E925&lt;0.02),1979.0503,Model!E925)</f>
        <v>1979.0503000000001</v>
      </c>
      <c r="N919" s="13">
        <f>IF(OR(Model!F925&gt;100,Model!F925&lt;0.02),44.390782,Model!F925)</f>
        <v>44.390782000000002</v>
      </c>
      <c r="O919" s="13">
        <f>IF(OR(Model!G925&gt;6,Model!G925&lt;0.02),1.74888827,Model!G925)</f>
        <v>1.7488882699999999</v>
      </c>
      <c r="P919" s="13">
        <f>IF(OR(Model!H925&gt;0.6,Model!H925&lt;0.02),0.3561162,Model!H925)</f>
        <v>0.35611619999999999</v>
      </c>
      <c r="Q919" s="13">
        <f>IF(OR(Model!I925&gt;80,Model!I925&lt;0.02),39.55,Model!I925)</f>
        <v>39.549999999999997</v>
      </c>
      <c r="R919" s="13">
        <f>IF(OR(Model!J925&gt;80,Model!J925&lt;0.02),39.55,Model!J925)</f>
        <v>39.549999999999997</v>
      </c>
      <c r="S919" s="13">
        <f>IF(OR(Model!K925&gt;120,Model!K925&lt;0.02),63.9,Model!K925)</f>
        <v>63.9</v>
      </c>
      <c r="T919" s="13">
        <f>IF(OR(Model!L925&gt;11,Model!L925&lt;0.02),6.4719718,Model!L925)</f>
        <v>6.4719718000000004</v>
      </c>
      <c r="U919" s="13">
        <f t="shared" si="14"/>
        <v>0.94885144831249479</v>
      </c>
      <c r="V919" t="b">
        <f>IF(Model!B925&gt;0,'Calulations '!J919-U919)</f>
        <v>0</v>
      </c>
    </row>
    <row r="920" spans="10:22" x14ac:dyDescent="0.3">
      <c r="J920" s="13">
        <f>IF(OR(Model!B926&gt;7,Model!B926&lt;0.5),3.433,Model!B926)</f>
        <v>3.4329999999999998</v>
      </c>
      <c r="K920" s="13">
        <f>IF(OR(Model!C926&gt;0.4,Model!C926&lt;0.05),0.2550503,Model!C926)</f>
        <v>0.25505030000000001</v>
      </c>
      <c r="L920" s="13">
        <f>IF(OR(Model!D926&gt;5,Model!D926&lt;0.05),2.2251955,Model!D926)</f>
        <v>2.2251954999999999</v>
      </c>
      <c r="M920" s="13">
        <f>IF(OR(Model!E926&gt;3800,Model!E926&lt;0.02),1979.0503,Model!E926)</f>
        <v>1979.0503000000001</v>
      </c>
      <c r="N920" s="13">
        <f>IF(OR(Model!F926&gt;100,Model!F926&lt;0.02),44.390782,Model!F926)</f>
        <v>44.390782000000002</v>
      </c>
      <c r="O920" s="13">
        <f>IF(OR(Model!G926&gt;6,Model!G926&lt;0.02),1.74888827,Model!G926)</f>
        <v>1.7488882699999999</v>
      </c>
      <c r="P920" s="13">
        <f>IF(OR(Model!H926&gt;0.6,Model!H926&lt;0.02),0.3561162,Model!H926)</f>
        <v>0.35611619999999999</v>
      </c>
      <c r="Q920" s="13">
        <f>IF(OR(Model!I926&gt;80,Model!I926&lt;0.02),39.55,Model!I926)</f>
        <v>39.549999999999997</v>
      </c>
      <c r="R920" s="13">
        <f>IF(OR(Model!J926&gt;80,Model!J926&lt;0.02),39.55,Model!J926)</f>
        <v>39.549999999999997</v>
      </c>
      <c r="S920" s="13">
        <f>IF(OR(Model!K926&gt;120,Model!K926&lt;0.02),63.9,Model!K926)</f>
        <v>63.9</v>
      </c>
      <c r="T920" s="13">
        <f>IF(OR(Model!L926&gt;11,Model!L926&lt;0.02),6.4719718,Model!L926)</f>
        <v>6.4719718000000004</v>
      </c>
      <c r="U920" s="13">
        <f t="shared" si="14"/>
        <v>0.94885144831249479</v>
      </c>
      <c r="V920" t="b">
        <f>IF(Model!B926&gt;0,'Calulations '!J920-U920)</f>
        <v>0</v>
      </c>
    </row>
    <row r="921" spans="10:22" x14ac:dyDescent="0.3">
      <c r="J921" s="13">
        <f>IF(OR(Model!B927&gt;7,Model!B927&lt;0.5),3.433,Model!B927)</f>
        <v>3.4329999999999998</v>
      </c>
      <c r="K921" s="13">
        <f>IF(OR(Model!C927&gt;0.4,Model!C927&lt;0.05),0.2550503,Model!C927)</f>
        <v>0.25505030000000001</v>
      </c>
      <c r="L921" s="13">
        <f>IF(OR(Model!D927&gt;5,Model!D927&lt;0.05),2.2251955,Model!D927)</f>
        <v>2.2251954999999999</v>
      </c>
      <c r="M921" s="13">
        <f>IF(OR(Model!E927&gt;3800,Model!E927&lt;0.02),1979.0503,Model!E927)</f>
        <v>1979.0503000000001</v>
      </c>
      <c r="N921" s="13">
        <f>IF(OR(Model!F927&gt;100,Model!F927&lt;0.02),44.390782,Model!F927)</f>
        <v>44.390782000000002</v>
      </c>
      <c r="O921" s="13">
        <f>IF(OR(Model!G927&gt;6,Model!G927&lt;0.02),1.74888827,Model!G927)</f>
        <v>1.7488882699999999</v>
      </c>
      <c r="P921" s="13">
        <f>IF(OR(Model!H927&gt;0.6,Model!H927&lt;0.02),0.3561162,Model!H927)</f>
        <v>0.35611619999999999</v>
      </c>
      <c r="Q921" s="13">
        <f>IF(OR(Model!I927&gt;80,Model!I927&lt;0.02),39.55,Model!I927)</f>
        <v>39.549999999999997</v>
      </c>
      <c r="R921" s="13">
        <f>IF(OR(Model!J927&gt;80,Model!J927&lt;0.02),39.55,Model!J927)</f>
        <v>39.549999999999997</v>
      </c>
      <c r="S921" s="13">
        <f>IF(OR(Model!K927&gt;120,Model!K927&lt;0.02),63.9,Model!K927)</f>
        <v>63.9</v>
      </c>
      <c r="T921" s="13">
        <f>IF(OR(Model!L927&gt;11,Model!L927&lt;0.02),6.4719718,Model!L927)</f>
        <v>6.4719718000000004</v>
      </c>
      <c r="U921" s="13">
        <f t="shared" si="14"/>
        <v>0.94885144831249479</v>
      </c>
      <c r="V921" t="b">
        <f>IF(Model!B927&gt;0,'Calulations '!J921-U921)</f>
        <v>0</v>
      </c>
    </row>
    <row r="922" spans="10:22" x14ac:dyDescent="0.3">
      <c r="J922" s="13">
        <f>IF(OR(Model!B928&gt;7,Model!B928&lt;0.5),3.433,Model!B928)</f>
        <v>3.4329999999999998</v>
      </c>
      <c r="K922" s="13">
        <f>IF(OR(Model!C928&gt;0.4,Model!C928&lt;0.05),0.2550503,Model!C928)</f>
        <v>0.25505030000000001</v>
      </c>
      <c r="L922" s="13">
        <f>IF(OR(Model!D928&gt;5,Model!D928&lt;0.05),2.2251955,Model!D928)</f>
        <v>2.2251954999999999</v>
      </c>
      <c r="M922" s="13">
        <f>IF(OR(Model!E928&gt;3800,Model!E928&lt;0.02),1979.0503,Model!E928)</f>
        <v>1979.0503000000001</v>
      </c>
      <c r="N922" s="13">
        <f>IF(OR(Model!F928&gt;100,Model!F928&lt;0.02),44.390782,Model!F928)</f>
        <v>44.390782000000002</v>
      </c>
      <c r="O922" s="13">
        <f>IF(OR(Model!G928&gt;6,Model!G928&lt;0.02),1.74888827,Model!G928)</f>
        <v>1.7488882699999999</v>
      </c>
      <c r="P922" s="13">
        <f>IF(OR(Model!H928&gt;0.6,Model!H928&lt;0.02),0.3561162,Model!H928)</f>
        <v>0.35611619999999999</v>
      </c>
      <c r="Q922" s="13">
        <f>IF(OR(Model!I928&gt;80,Model!I928&lt;0.02),39.55,Model!I928)</f>
        <v>39.549999999999997</v>
      </c>
      <c r="R922" s="13">
        <f>IF(OR(Model!J928&gt;80,Model!J928&lt;0.02),39.55,Model!J928)</f>
        <v>39.549999999999997</v>
      </c>
      <c r="S922" s="13">
        <f>IF(OR(Model!K928&gt;120,Model!K928&lt;0.02),63.9,Model!K928)</f>
        <v>63.9</v>
      </c>
      <c r="T922" s="13">
        <f>IF(OR(Model!L928&gt;11,Model!L928&lt;0.02),6.4719718,Model!L928)</f>
        <v>6.4719718000000004</v>
      </c>
      <c r="U922" s="13">
        <f t="shared" si="14"/>
        <v>0.94885144831249479</v>
      </c>
      <c r="V922" t="b">
        <f>IF(Model!B928&gt;0,'Calulations '!J922-U922)</f>
        <v>0</v>
      </c>
    </row>
    <row r="923" spans="10:22" x14ac:dyDescent="0.3">
      <c r="J923" s="13">
        <f>IF(OR(Model!B929&gt;7,Model!B929&lt;0.5),3.433,Model!B929)</f>
        <v>3.4329999999999998</v>
      </c>
      <c r="K923" s="13">
        <f>IF(OR(Model!C929&gt;0.4,Model!C929&lt;0.05),0.2550503,Model!C929)</f>
        <v>0.25505030000000001</v>
      </c>
      <c r="L923" s="13">
        <f>IF(OR(Model!D929&gt;5,Model!D929&lt;0.05),2.2251955,Model!D929)</f>
        <v>2.2251954999999999</v>
      </c>
      <c r="M923" s="13">
        <f>IF(OR(Model!E929&gt;3800,Model!E929&lt;0.02),1979.0503,Model!E929)</f>
        <v>1979.0503000000001</v>
      </c>
      <c r="N923" s="13">
        <f>IF(OR(Model!F929&gt;100,Model!F929&lt;0.02),44.390782,Model!F929)</f>
        <v>44.390782000000002</v>
      </c>
      <c r="O923" s="13">
        <f>IF(OR(Model!G929&gt;6,Model!G929&lt;0.02),1.74888827,Model!G929)</f>
        <v>1.7488882699999999</v>
      </c>
      <c r="P923" s="13">
        <f>IF(OR(Model!H929&gt;0.6,Model!H929&lt;0.02),0.3561162,Model!H929)</f>
        <v>0.35611619999999999</v>
      </c>
      <c r="Q923" s="13">
        <f>IF(OR(Model!I929&gt;80,Model!I929&lt;0.02),39.55,Model!I929)</f>
        <v>39.549999999999997</v>
      </c>
      <c r="R923" s="13">
        <f>IF(OR(Model!J929&gt;80,Model!J929&lt;0.02),39.55,Model!J929)</f>
        <v>39.549999999999997</v>
      </c>
      <c r="S923" s="13">
        <f>IF(OR(Model!K929&gt;120,Model!K929&lt;0.02),63.9,Model!K929)</f>
        <v>63.9</v>
      </c>
      <c r="T923" s="13">
        <f>IF(OR(Model!L929&gt;11,Model!L929&lt;0.02),6.4719718,Model!L929)</f>
        <v>6.4719718000000004</v>
      </c>
      <c r="U923" s="13">
        <f t="shared" si="14"/>
        <v>0.94885144831249479</v>
      </c>
      <c r="V923" t="b">
        <f>IF(Model!B929&gt;0,'Calulations '!J923-U923)</f>
        <v>0</v>
      </c>
    </row>
    <row r="924" spans="10:22" x14ac:dyDescent="0.3">
      <c r="J924" s="13">
        <f>IF(OR(Model!B930&gt;7,Model!B930&lt;0.5),3.433,Model!B930)</f>
        <v>3.4329999999999998</v>
      </c>
      <c r="K924" s="13">
        <f>IF(OR(Model!C930&gt;0.4,Model!C930&lt;0.05),0.2550503,Model!C930)</f>
        <v>0.25505030000000001</v>
      </c>
      <c r="L924" s="13">
        <f>IF(OR(Model!D930&gt;5,Model!D930&lt;0.05),2.2251955,Model!D930)</f>
        <v>2.2251954999999999</v>
      </c>
      <c r="M924" s="13">
        <f>IF(OR(Model!E930&gt;3800,Model!E930&lt;0.02),1979.0503,Model!E930)</f>
        <v>1979.0503000000001</v>
      </c>
      <c r="N924" s="13">
        <f>IF(OR(Model!F930&gt;100,Model!F930&lt;0.02),44.390782,Model!F930)</f>
        <v>44.390782000000002</v>
      </c>
      <c r="O924" s="13">
        <f>IF(OR(Model!G930&gt;6,Model!G930&lt;0.02),1.74888827,Model!G930)</f>
        <v>1.7488882699999999</v>
      </c>
      <c r="P924" s="13">
        <f>IF(OR(Model!H930&gt;0.6,Model!H930&lt;0.02),0.3561162,Model!H930)</f>
        <v>0.35611619999999999</v>
      </c>
      <c r="Q924" s="13">
        <f>IF(OR(Model!I930&gt;80,Model!I930&lt;0.02),39.55,Model!I930)</f>
        <v>39.549999999999997</v>
      </c>
      <c r="R924" s="13">
        <f>IF(OR(Model!J930&gt;80,Model!J930&lt;0.02),39.55,Model!J930)</f>
        <v>39.549999999999997</v>
      </c>
      <c r="S924" s="13">
        <f>IF(OR(Model!K930&gt;120,Model!K930&lt;0.02),63.9,Model!K930)</f>
        <v>63.9</v>
      </c>
      <c r="T924" s="13">
        <f>IF(OR(Model!L930&gt;11,Model!L930&lt;0.02),6.4719718,Model!L930)</f>
        <v>6.4719718000000004</v>
      </c>
      <c r="U924" s="13">
        <f t="shared" si="14"/>
        <v>0.94885144831249479</v>
      </c>
      <c r="V924" t="b">
        <f>IF(Model!B930&gt;0,'Calulations '!J924-U924)</f>
        <v>0</v>
      </c>
    </row>
    <row r="925" spans="10:22" x14ac:dyDescent="0.3">
      <c r="J925" s="13">
        <f>IF(OR(Model!B931&gt;7,Model!B931&lt;0.5),3.433,Model!B931)</f>
        <v>3.4329999999999998</v>
      </c>
      <c r="K925" s="13">
        <f>IF(OR(Model!C931&gt;0.4,Model!C931&lt;0.05),0.2550503,Model!C931)</f>
        <v>0.25505030000000001</v>
      </c>
      <c r="L925" s="13">
        <f>IF(OR(Model!D931&gt;5,Model!D931&lt;0.05),2.2251955,Model!D931)</f>
        <v>2.2251954999999999</v>
      </c>
      <c r="M925" s="13">
        <f>IF(OR(Model!E931&gt;3800,Model!E931&lt;0.02),1979.0503,Model!E931)</f>
        <v>1979.0503000000001</v>
      </c>
      <c r="N925" s="13">
        <f>IF(OR(Model!F931&gt;100,Model!F931&lt;0.02),44.390782,Model!F931)</f>
        <v>44.390782000000002</v>
      </c>
      <c r="O925" s="13">
        <f>IF(OR(Model!G931&gt;6,Model!G931&lt;0.02),1.74888827,Model!G931)</f>
        <v>1.7488882699999999</v>
      </c>
      <c r="P925" s="13">
        <f>IF(OR(Model!H931&gt;0.6,Model!H931&lt;0.02),0.3561162,Model!H931)</f>
        <v>0.35611619999999999</v>
      </c>
      <c r="Q925" s="13">
        <f>IF(OR(Model!I931&gt;80,Model!I931&lt;0.02),39.55,Model!I931)</f>
        <v>39.549999999999997</v>
      </c>
      <c r="R925" s="13">
        <f>IF(OR(Model!J931&gt;80,Model!J931&lt;0.02),39.55,Model!J931)</f>
        <v>39.549999999999997</v>
      </c>
      <c r="S925" s="13">
        <f>IF(OR(Model!K931&gt;120,Model!K931&lt;0.02),63.9,Model!K931)</f>
        <v>63.9</v>
      </c>
      <c r="T925" s="13">
        <f>IF(OR(Model!L931&gt;11,Model!L931&lt;0.02),6.4719718,Model!L931)</f>
        <v>6.4719718000000004</v>
      </c>
      <c r="U925" s="13">
        <f t="shared" si="14"/>
        <v>0.94885144831249479</v>
      </c>
      <c r="V925" t="b">
        <f>IF(Model!B931&gt;0,'Calulations '!J925-U925)</f>
        <v>0</v>
      </c>
    </row>
    <row r="926" spans="10:22" x14ac:dyDescent="0.3">
      <c r="J926" s="13">
        <f>IF(OR(Model!B932&gt;7,Model!B932&lt;0.5),3.433,Model!B932)</f>
        <v>3.4329999999999998</v>
      </c>
      <c r="K926" s="13">
        <f>IF(OR(Model!C932&gt;0.4,Model!C932&lt;0.05),0.2550503,Model!C932)</f>
        <v>0.25505030000000001</v>
      </c>
      <c r="L926" s="13">
        <f>IF(OR(Model!D932&gt;5,Model!D932&lt;0.05),2.2251955,Model!D932)</f>
        <v>2.2251954999999999</v>
      </c>
      <c r="M926" s="13">
        <f>IF(OR(Model!E932&gt;3800,Model!E932&lt;0.02),1979.0503,Model!E932)</f>
        <v>1979.0503000000001</v>
      </c>
      <c r="N926" s="13">
        <f>IF(OR(Model!F932&gt;100,Model!F932&lt;0.02),44.390782,Model!F932)</f>
        <v>44.390782000000002</v>
      </c>
      <c r="O926" s="13">
        <f>IF(OR(Model!G932&gt;6,Model!G932&lt;0.02),1.74888827,Model!G932)</f>
        <v>1.7488882699999999</v>
      </c>
      <c r="P926" s="13">
        <f>IF(OR(Model!H932&gt;0.6,Model!H932&lt;0.02),0.3561162,Model!H932)</f>
        <v>0.35611619999999999</v>
      </c>
      <c r="Q926" s="13">
        <f>IF(OR(Model!I932&gt;80,Model!I932&lt;0.02),39.55,Model!I932)</f>
        <v>39.549999999999997</v>
      </c>
      <c r="R926" s="13">
        <f>IF(OR(Model!J932&gt;80,Model!J932&lt;0.02),39.55,Model!J932)</f>
        <v>39.549999999999997</v>
      </c>
      <c r="S926" s="13">
        <f>IF(OR(Model!K932&gt;120,Model!K932&lt;0.02),63.9,Model!K932)</f>
        <v>63.9</v>
      </c>
      <c r="T926" s="13">
        <f>IF(OR(Model!L932&gt;11,Model!L932&lt;0.02),6.4719718,Model!L932)</f>
        <v>6.4719718000000004</v>
      </c>
      <c r="U926" s="13">
        <f t="shared" si="14"/>
        <v>0.94885144831249479</v>
      </c>
      <c r="V926" t="b">
        <f>IF(Model!B932&gt;0,'Calulations '!J926-U926)</f>
        <v>0</v>
      </c>
    </row>
    <row r="927" spans="10:22" x14ac:dyDescent="0.3">
      <c r="J927" s="13">
        <f>IF(OR(Model!B933&gt;7,Model!B933&lt;0.5),3.433,Model!B933)</f>
        <v>3.4329999999999998</v>
      </c>
      <c r="K927" s="13">
        <f>IF(OR(Model!C933&gt;0.4,Model!C933&lt;0.05),0.2550503,Model!C933)</f>
        <v>0.25505030000000001</v>
      </c>
      <c r="L927" s="13">
        <f>IF(OR(Model!D933&gt;5,Model!D933&lt;0.05),2.2251955,Model!D933)</f>
        <v>2.2251954999999999</v>
      </c>
      <c r="M927" s="13">
        <f>IF(OR(Model!E933&gt;3800,Model!E933&lt;0.02),1979.0503,Model!E933)</f>
        <v>1979.0503000000001</v>
      </c>
      <c r="N927" s="13">
        <f>IF(OR(Model!F933&gt;100,Model!F933&lt;0.02),44.390782,Model!F933)</f>
        <v>44.390782000000002</v>
      </c>
      <c r="O927" s="13">
        <f>IF(OR(Model!G933&gt;6,Model!G933&lt;0.02),1.74888827,Model!G933)</f>
        <v>1.7488882699999999</v>
      </c>
      <c r="P927" s="13">
        <f>IF(OR(Model!H933&gt;0.6,Model!H933&lt;0.02),0.3561162,Model!H933)</f>
        <v>0.35611619999999999</v>
      </c>
      <c r="Q927" s="13">
        <f>IF(OR(Model!I933&gt;80,Model!I933&lt;0.02),39.55,Model!I933)</f>
        <v>39.549999999999997</v>
      </c>
      <c r="R927" s="13">
        <f>IF(OR(Model!J933&gt;80,Model!J933&lt;0.02),39.55,Model!J933)</f>
        <v>39.549999999999997</v>
      </c>
      <c r="S927" s="13">
        <f>IF(OR(Model!K933&gt;120,Model!K933&lt;0.02),63.9,Model!K933)</f>
        <v>63.9</v>
      </c>
      <c r="T927" s="13">
        <f>IF(OR(Model!L933&gt;11,Model!L933&lt;0.02),6.4719718,Model!L933)</f>
        <v>6.4719718000000004</v>
      </c>
      <c r="U927" s="13">
        <f t="shared" si="14"/>
        <v>0.94885144831249479</v>
      </c>
      <c r="V927" t="b">
        <f>IF(Model!B933&gt;0,'Calulations '!J927-U927)</f>
        <v>0</v>
      </c>
    </row>
    <row r="928" spans="10:22" x14ac:dyDescent="0.3">
      <c r="J928" s="13">
        <f>IF(OR(Model!B934&gt;7,Model!B934&lt;0.5),3.433,Model!B934)</f>
        <v>3.4329999999999998</v>
      </c>
      <c r="K928" s="13">
        <f>IF(OR(Model!C934&gt;0.4,Model!C934&lt;0.05),0.2550503,Model!C934)</f>
        <v>0.25505030000000001</v>
      </c>
      <c r="L928" s="13">
        <f>IF(OR(Model!D934&gt;5,Model!D934&lt;0.05),2.2251955,Model!D934)</f>
        <v>2.2251954999999999</v>
      </c>
      <c r="M928" s="13">
        <f>IF(OR(Model!E934&gt;3800,Model!E934&lt;0.02),1979.0503,Model!E934)</f>
        <v>1979.0503000000001</v>
      </c>
      <c r="N928" s="13">
        <f>IF(OR(Model!F934&gt;100,Model!F934&lt;0.02),44.390782,Model!F934)</f>
        <v>44.390782000000002</v>
      </c>
      <c r="O928" s="13">
        <f>IF(OR(Model!G934&gt;6,Model!G934&lt;0.02),1.74888827,Model!G934)</f>
        <v>1.7488882699999999</v>
      </c>
      <c r="P928" s="13">
        <f>IF(OR(Model!H934&gt;0.6,Model!H934&lt;0.02),0.3561162,Model!H934)</f>
        <v>0.35611619999999999</v>
      </c>
      <c r="Q928" s="13">
        <f>IF(OR(Model!I934&gt;80,Model!I934&lt;0.02),39.55,Model!I934)</f>
        <v>39.549999999999997</v>
      </c>
      <c r="R928" s="13">
        <f>IF(OR(Model!J934&gt;80,Model!J934&lt;0.02),39.55,Model!J934)</f>
        <v>39.549999999999997</v>
      </c>
      <c r="S928" s="13">
        <f>IF(OR(Model!K934&gt;120,Model!K934&lt;0.02),63.9,Model!K934)</f>
        <v>63.9</v>
      </c>
      <c r="T928" s="13">
        <f>IF(OR(Model!L934&gt;11,Model!L934&lt;0.02),6.4719718,Model!L934)</f>
        <v>6.4719718000000004</v>
      </c>
      <c r="U928" s="13">
        <f t="shared" si="14"/>
        <v>0.94885144831249479</v>
      </c>
      <c r="V928" t="b">
        <f>IF(Model!B934&gt;0,'Calulations '!J928-U928)</f>
        <v>0</v>
      </c>
    </row>
    <row r="929" spans="10:22" x14ac:dyDescent="0.3">
      <c r="J929" s="13">
        <f>IF(OR(Model!B935&gt;7,Model!B935&lt;0.5),3.433,Model!B935)</f>
        <v>3.4329999999999998</v>
      </c>
      <c r="K929" s="13">
        <f>IF(OR(Model!C935&gt;0.4,Model!C935&lt;0.05),0.2550503,Model!C935)</f>
        <v>0.25505030000000001</v>
      </c>
      <c r="L929" s="13">
        <f>IF(OR(Model!D935&gt;5,Model!D935&lt;0.05),2.2251955,Model!D935)</f>
        <v>2.2251954999999999</v>
      </c>
      <c r="M929" s="13">
        <f>IF(OR(Model!E935&gt;3800,Model!E935&lt;0.02),1979.0503,Model!E935)</f>
        <v>1979.0503000000001</v>
      </c>
      <c r="N929" s="13">
        <f>IF(OR(Model!F935&gt;100,Model!F935&lt;0.02),44.390782,Model!F935)</f>
        <v>44.390782000000002</v>
      </c>
      <c r="O929" s="13">
        <f>IF(OR(Model!G935&gt;6,Model!G935&lt;0.02),1.74888827,Model!G935)</f>
        <v>1.7488882699999999</v>
      </c>
      <c r="P929" s="13">
        <f>IF(OR(Model!H935&gt;0.6,Model!H935&lt;0.02),0.3561162,Model!H935)</f>
        <v>0.35611619999999999</v>
      </c>
      <c r="Q929" s="13">
        <f>IF(OR(Model!I935&gt;80,Model!I935&lt;0.02),39.55,Model!I935)</f>
        <v>39.549999999999997</v>
      </c>
      <c r="R929" s="13">
        <f>IF(OR(Model!J935&gt;80,Model!J935&lt;0.02),39.55,Model!J935)</f>
        <v>39.549999999999997</v>
      </c>
      <c r="S929" s="13">
        <f>IF(OR(Model!K935&gt;120,Model!K935&lt;0.02),63.9,Model!K935)</f>
        <v>63.9</v>
      </c>
      <c r="T929" s="13">
        <f>IF(OR(Model!L935&gt;11,Model!L935&lt;0.02),6.4719718,Model!L935)</f>
        <v>6.4719718000000004</v>
      </c>
      <c r="U929" s="13">
        <f t="shared" si="14"/>
        <v>0.94885144831249479</v>
      </c>
      <c r="V929" t="b">
        <f>IF(Model!B935&gt;0,'Calulations '!J929-U929)</f>
        <v>0</v>
      </c>
    </row>
    <row r="930" spans="10:22" x14ac:dyDescent="0.3">
      <c r="J930" s="13">
        <f>IF(OR(Model!B936&gt;7,Model!B936&lt;0.5),3.433,Model!B936)</f>
        <v>3.4329999999999998</v>
      </c>
      <c r="K930" s="13">
        <f>IF(OR(Model!C936&gt;0.4,Model!C936&lt;0.05),0.2550503,Model!C936)</f>
        <v>0.25505030000000001</v>
      </c>
      <c r="L930" s="13">
        <f>IF(OR(Model!D936&gt;5,Model!D936&lt;0.05),2.2251955,Model!D936)</f>
        <v>2.2251954999999999</v>
      </c>
      <c r="M930" s="13">
        <f>IF(OR(Model!E936&gt;3800,Model!E936&lt;0.02),1979.0503,Model!E936)</f>
        <v>1979.0503000000001</v>
      </c>
      <c r="N930" s="13">
        <f>IF(OR(Model!F936&gt;100,Model!F936&lt;0.02),44.390782,Model!F936)</f>
        <v>44.390782000000002</v>
      </c>
      <c r="O930" s="13">
        <f>IF(OR(Model!G936&gt;6,Model!G936&lt;0.02),1.74888827,Model!G936)</f>
        <v>1.7488882699999999</v>
      </c>
      <c r="P930" s="13">
        <f>IF(OR(Model!H936&gt;0.6,Model!H936&lt;0.02),0.3561162,Model!H936)</f>
        <v>0.35611619999999999</v>
      </c>
      <c r="Q930" s="13">
        <f>IF(OR(Model!I936&gt;80,Model!I936&lt;0.02),39.55,Model!I936)</f>
        <v>39.549999999999997</v>
      </c>
      <c r="R930" s="13">
        <f>IF(OR(Model!J936&gt;80,Model!J936&lt;0.02),39.55,Model!J936)</f>
        <v>39.549999999999997</v>
      </c>
      <c r="S930" s="13">
        <f>IF(OR(Model!K936&gt;120,Model!K936&lt;0.02),63.9,Model!K936)</f>
        <v>63.9</v>
      </c>
      <c r="T930" s="13">
        <f>IF(OR(Model!L936&gt;11,Model!L936&lt;0.02),6.4719718,Model!L936)</f>
        <v>6.4719718000000004</v>
      </c>
      <c r="U930" s="13">
        <f t="shared" si="14"/>
        <v>0.94885144831249479</v>
      </c>
      <c r="V930" t="b">
        <f>IF(Model!B936&gt;0,'Calulations '!J930-U930)</f>
        <v>0</v>
      </c>
    </row>
    <row r="931" spans="10:22" x14ac:dyDescent="0.3">
      <c r="J931" s="13">
        <f>IF(OR(Model!B937&gt;7,Model!B937&lt;0.5),3.433,Model!B937)</f>
        <v>3.4329999999999998</v>
      </c>
      <c r="K931" s="13">
        <f>IF(OR(Model!C937&gt;0.4,Model!C937&lt;0.05),0.2550503,Model!C937)</f>
        <v>0.25505030000000001</v>
      </c>
      <c r="L931" s="13">
        <f>IF(OR(Model!D937&gt;5,Model!D937&lt;0.05),2.2251955,Model!D937)</f>
        <v>2.2251954999999999</v>
      </c>
      <c r="M931" s="13">
        <f>IF(OR(Model!E937&gt;3800,Model!E937&lt;0.02),1979.0503,Model!E937)</f>
        <v>1979.0503000000001</v>
      </c>
      <c r="N931" s="13">
        <f>IF(OR(Model!F937&gt;100,Model!F937&lt;0.02),44.390782,Model!F937)</f>
        <v>44.390782000000002</v>
      </c>
      <c r="O931" s="13">
        <f>IF(OR(Model!G937&gt;6,Model!G937&lt;0.02),1.74888827,Model!G937)</f>
        <v>1.7488882699999999</v>
      </c>
      <c r="P931" s="13">
        <f>IF(OR(Model!H937&gt;0.6,Model!H937&lt;0.02),0.3561162,Model!H937)</f>
        <v>0.35611619999999999</v>
      </c>
      <c r="Q931" s="13">
        <f>IF(OR(Model!I937&gt;80,Model!I937&lt;0.02),39.55,Model!I937)</f>
        <v>39.549999999999997</v>
      </c>
      <c r="R931" s="13">
        <f>IF(OR(Model!J937&gt;80,Model!J937&lt;0.02),39.55,Model!J937)</f>
        <v>39.549999999999997</v>
      </c>
      <c r="S931" s="13">
        <f>IF(OR(Model!K937&gt;120,Model!K937&lt;0.02),63.9,Model!K937)</f>
        <v>63.9</v>
      </c>
      <c r="T931" s="13">
        <f>IF(OR(Model!L937&gt;11,Model!L937&lt;0.02),6.4719718,Model!L937)</f>
        <v>6.4719718000000004</v>
      </c>
      <c r="U931" s="13">
        <f t="shared" si="14"/>
        <v>0.94885144831249479</v>
      </c>
      <c r="V931" t="b">
        <f>IF(Model!B937&gt;0,'Calulations '!J931-U931)</f>
        <v>0</v>
      </c>
    </row>
    <row r="932" spans="10:22" x14ac:dyDescent="0.3">
      <c r="J932" s="13">
        <f>IF(OR(Model!B938&gt;7,Model!B938&lt;0.5),3.433,Model!B938)</f>
        <v>3.4329999999999998</v>
      </c>
      <c r="K932" s="13">
        <f>IF(OR(Model!C938&gt;0.4,Model!C938&lt;0.05),0.2550503,Model!C938)</f>
        <v>0.25505030000000001</v>
      </c>
      <c r="L932" s="13">
        <f>IF(OR(Model!D938&gt;5,Model!D938&lt;0.05),2.2251955,Model!D938)</f>
        <v>2.2251954999999999</v>
      </c>
      <c r="M932" s="13">
        <f>IF(OR(Model!E938&gt;3800,Model!E938&lt;0.02),1979.0503,Model!E938)</f>
        <v>1979.0503000000001</v>
      </c>
      <c r="N932" s="13">
        <f>IF(OR(Model!F938&gt;100,Model!F938&lt;0.02),44.390782,Model!F938)</f>
        <v>44.390782000000002</v>
      </c>
      <c r="O932" s="13">
        <f>IF(OR(Model!G938&gt;6,Model!G938&lt;0.02),1.74888827,Model!G938)</f>
        <v>1.7488882699999999</v>
      </c>
      <c r="P932" s="13">
        <f>IF(OR(Model!H938&gt;0.6,Model!H938&lt;0.02),0.3561162,Model!H938)</f>
        <v>0.35611619999999999</v>
      </c>
      <c r="Q932" s="13">
        <f>IF(OR(Model!I938&gt;80,Model!I938&lt;0.02),39.55,Model!I938)</f>
        <v>39.549999999999997</v>
      </c>
      <c r="R932" s="13">
        <f>IF(OR(Model!J938&gt;80,Model!J938&lt;0.02),39.55,Model!J938)</f>
        <v>39.549999999999997</v>
      </c>
      <c r="S932" s="13">
        <f>IF(OR(Model!K938&gt;120,Model!K938&lt;0.02),63.9,Model!K938)</f>
        <v>63.9</v>
      </c>
      <c r="T932" s="13">
        <f>IF(OR(Model!L938&gt;11,Model!L938&lt;0.02),6.4719718,Model!L938)</f>
        <v>6.4719718000000004</v>
      </c>
      <c r="U932" s="13">
        <f t="shared" si="14"/>
        <v>0.94885144831249479</v>
      </c>
      <c r="V932" t="b">
        <f>IF(Model!B938&gt;0,'Calulations '!J932-U932)</f>
        <v>0</v>
      </c>
    </row>
    <row r="933" spans="10:22" x14ac:dyDescent="0.3">
      <c r="J933" s="13">
        <f>IF(OR(Model!B939&gt;7,Model!B939&lt;0.5),3.433,Model!B939)</f>
        <v>3.4329999999999998</v>
      </c>
      <c r="K933" s="13">
        <f>IF(OR(Model!C939&gt;0.4,Model!C939&lt;0.05),0.2550503,Model!C939)</f>
        <v>0.25505030000000001</v>
      </c>
      <c r="L933" s="13">
        <f>IF(OR(Model!D939&gt;5,Model!D939&lt;0.05),2.2251955,Model!D939)</f>
        <v>2.2251954999999999</v>
      </c>
      <c r="M933" s="13">
        <f>IF(OR(Model!E939&gt;3800,Model!E939&lt;0.02),1979.0503,Model!E939)</f>
        <v>1979.0503000000001</v>
      </c>
      <c r="N933" s="13">
        <f>IF(OR(Model!F939&gt;100,Model!F939&lt;0.02),44.390782,Model!F939)</f>
        <v>44.390782000000002</v>
      </c>
      <c r="O933" s="13">
        <f>IF(OR(Model!G939&gt;6,Model!G939&lt;0.02),1.74888827,Model!G939)</f>
        <v>1.7488882699999999</v>
      </c>
      <c r="P933" s="13">
        <f>IF(OR(Model!H939&gt;0.6,Model!H939&lt;0.02),0.3561162,Model!H939)</f>
        <v>0.35611619999999999</v>
      </c>
      <c r="Q933" s="13">
        <f>IF(OR(Model!I939&gt;80,Model!I939&lt;0.02),39.55,Model!I939)</f>
        <v>39.549999999999997</v>
      </c>
      <c r="R933" s="13">
        <f>IF(OR(Model!J939&gt;80,Model!J939&lt;0.02),39.55,Model!J939)</f>
        <v>39.549999999999997</v>
      </c>
      <c r="S933" s="13">
        <f>IF(OR(Model!K939&gt;120,Model!K939&lt;0.02),63.9,Model!K939)</f>
        <v>63.9</v>
      </c>
      <c r="T933" s="13">
        <f>IF(OR(Model!L939&gt;11,Model!L939&lt;0.02),6.4719718,Model!L939)</f>
        <v>6.4719718000000004</v>
      </c>
      <c r="U933" s="13">
        <f t="shared" si="14"/>
        <v>0.94885144831249479</v>
      </c>
      <c r="V933" t="b">
        <f>IF(Model!B939&gt;0,'Calulations '!J933-U933)</f>
        <v>0</v>
      </c>
    </row>
    <row r="934" spans="10:22" x14ac:dyDescent="0.3">
      <c r="J934" s="13">
        <f>IF(OR(Model!B940&gt;7,Model!B940&lt;0.5),3.433,Model!B940)</f>
        <v>3.4329999999999998</v>
      </c>
      <c r="K934" s="13">
        <f>IF(OR(Model!C940&gt;0.4,Model!C940&lt;0.05),0.2550503,Model!C940)</f>
        <v>0.25505030000000001</v>
      </c>
      <c r="L934" s="13">
        <f>IF(OR(Model!D940&gt;5,Model!D940&lt;0.05),2.2251955,Model!D940)</f>
        <v>2.2251954999999999</v>
      </c>
      <c r="M934" s="13">
        <f>IF(OR(Model!E940&gt;3800,Model!E940&lt;0.02),1979.0503,Model!E940)</f>
        <v>1979.0503000000001</v>
      </c>
      <c r="N934" s="13">
        <f>IF(OR(Model!F940&gt;100,Model!F940&lt;0.02),44.390782,Model!F940)</f>
        <v>44.390782000000002</v>
      </c>
      <c r="O934" s="13">
        <f>IF(OR(Model!G940&gt;6,Model!G940&lt;0.02),1.74888827,Model!G940)</f>
        <v>1.7488882699999999</v>
      </c>
      <c r="P934" s="13">
        <f>IF(OR(Model!H940&gt;0.6,Model!H940&lt;0.02),0.3561162,Model!H940)</f>
        <v>0.35611619999999999</v>
      </c>
      <c r="Q934" s="13">
        <f>IF(OR(Model!I940&gt;80,Model!I940&lt;0.02),39.55,Model!I940)</f>
        <v>39.549999999999997</v>
      </c>
      <c r="R934" s="13">
        <f>IF(OR(Model!J940&gt;80,Model!J940&lt;0.02),39.55,Model!J940)</f>
        <v>39.549999999999997</v>
      </c>
      <c r="S934" s="13">
        <f>IF(OR(Model!K940&gt;120,Model!K940&lt;0.02),63.9,Model!K940)</f>
        <v>63.9</v>
      </c>
      <c r="T934" s="13">
        <f>IF(OR(Model!L940&gt;11,Model!L940&lt;0.02),6.4719718,Model!L940)</f>
        <v>6.4719718000000004</v>
      </c>
      <c r="U934" s="13">
        <f t="shared" si="14"/>
        <v>0.94885144831249479</v>
      </c>
      <c r="V934" t="b">
        <f>IF(Model!B940&gt;0,'Calulations '!J934-U934)</f>
        <v>0</v>
      </c>
    </row>
    <row r="935" spans="10:22" x14ac:dyDescent="0.3">
      <c r="J935" s="13">
        <f>IF(OR(Model!B941&gt;7,Model!B941&lt;0.5),3.433,Model!B941)</f>
        <v>3.4329999999999998</v>
      </c>
      <c r="K935" s="13">
        <f>IF(OR(Model!C941&gt;0.4,Model!C941&lt;0.05),0.2550503,Model!C941)</f>
        <v>0.25505030000000001</v>
      </c>
      <c r="L935" s="13">
        <f>IF(OR(Model!D941&gt;5,Model!D941&lt;0.05),2.2251955,Model!D941)</f>
        <v>2.2251954999999999</v>
      </c>
      <c r="M935" s="13">
        <f>IF(OR(Model!E941&gt;3800,Model!E941&lt;0.02),1979.0503,Model!E941)</f>
        <v>1979.0503000000001</v>
      </c>
      <c r="N935" s="13">
        <f>IF(OR(Model!F941&gt;100,Model!F941&lt;0.02),44.390782,Model!F941)</f>
        <v>44.390782000000002</v>
      </c>
      <c r="O935" s="13">
        <f>IF(OR(Model!G941&gt;6,Model!G941&lt;0.02),1.74888827,Model!G941)</f>
        <v>1.7488882699999999</v>
      </c>
      <c r="P935" s="13">
        <f>IF(OR(Model!H941&gt;0.6,Model!H941&lt;0.02),0.3561162,Model!H941)</f>
        <v>0.35611619999999999</v>
      </c>
      <c r="Q935" s="13">
        <f>IF(OR(Model!I941&gt;80,Model!I941&lt;0.02),39.55,Model!I941)</f>
        <v>39.549999999999997</v>
      </c>
      <c r="R935" s="13">
        <f>IF(OR(Model!J941&gt;80,Model!J941&lt;0.02),39.55,Model!J941)</f>
        <v>39.549999999999997</v>
      </c>
      <c r="S935" s="13">
        <f>IF(OR(Model!K941&gt;120,Model!K941&lt;0.02),63.9,Model!K941)</f>
        <v>63.9</v>
      </c>
      <c r="T935" s="13">
        <f>IF(OR(Model!L941&gt;11,Model!L941&lt;0.02),6.4719718,Model!L941)</f>
        <v>6.4719718000000004</v>
      </c>
      <c r="U935" s="13">
        <f t="shared" si="14"/>
        <v>0.94885144831249479</v>
      </c>
      <c r="V935" t="b">
        <f>IF(Model!B941&gt;0,'Calulations '!J935-U935)</f>
        <v>0</v>
      </c>
    </row>
    <row r="936" spans="10:22" x14ac:dyDescent="0.3">
      <c r="J936" s="13">
        <f>IF(OR(Model!B942&gt;7,Model!B942&lt;0.5),3.433,Model!B942)</f>
        <v>3.4329999999999998</v>
      </c>
      <c r="K936" s="13">
        <f>IF(OR(Model!C942&gt;0.4,Model!C942&lt;0.05),0.2550503,Model!C942)</f>
        <v>0.25505030000000001</v>
      </c>
      <c r="L936" s="13">
        <f>IF(OR(Model!D942&gt;5,Model!D942&lt;0.05),2.2251955,Model!D942)</f>
        <v>2.2251954999999999</v>
      </c>
      <c r="M936" s="13">
        <f>IF(OR(Model!E942&gt;3800,Model!E942&lt;0.02),1979.0503,Model!E942)</f>
        <v>1979.0503000000001</v>
      </c>
      <c r="N936" s="13">
        <f>IF(OR(Model!F942&gt;100,Model!F942&lt;0.02),44.390782,Model!F942)</f>
        <v>44.390782000000002</v>
      </c>
      <c r="O936" s="13">
        <f>IF(OR(Model!G942&gt;6,Model!G942&lt;0.02),1.74888827,Model!G942)</f>
        <v>1.7488882699999999</v>
      </c>
      <c r="P936" s="13">
        <f>IF(OR(Model!H942&gt;0.6,Model!H942&lt;0.02),0.3561162,Model!H942)</f>
        <v>0.35611619999999999</v>
      </c>
      <c r="Q936" s="13">
        <f>IF(OR(Model!I942&gt;80,Model!I942&lt;0.02),39.55,Model!I942)</f>
        <v>39.549999999999997</v>
      </c>
      <c r="R936" s="13">
        <f>IF(OR(Model!J942&gt;80,Model!J942&lt;0.02),39.55,Model!J942)</f>
        <v>39.549999999999997</v>
      </c>
      <c r="S936" s="13">
        <f>IF(OR(Model!K942&gt;120,Model!K942&lt;0.02),63.9,Model!K942)</f>
        <v>63.9</v>
      </c>
      <c r="T936" s="13">
        <f>IF(OR(Model!L942&gt;11,Model!L942&lt;0.02),6.4719718,Model!L942)</f>
        <v>6.4719718000000004</v>
      </c>
      <c r="U936" s="13">
        <f t="shared" si="14"/>
        <v>0.94885144831249479</v>
      </c>
      <c r="V936" t="b">
        <f>IF(Model!B942&gt;0,'Calulations '!J936-U936)</f>
        <v>0</v>
      </c>
    </row>
    <row r="937" spans="10:22" x14ac:dyDescent="0.3">
      <c r="J937" s="13">
        <f>IF(OR(Model!B943&gt;7,Model!B943&lt;0.5),3.433,Model!B943)</f>
        <v>3.4329999999999998</v>
      </c>
      <c r="K937" s="13">
        <f>IF(OR(Model!C943&gt;0.4,Model!C943&lt;0.05),0.2550503,Model!C943)</f>
        <v>0.25505030000000001</v>
      </c>
      <c r="L937" s="13">
        <f>IF(OR(Model!D943&gt;5,Model!D943&lt;0.05),2.2251955,Model!D943)</f>
        <v>2.2251954999999999</v>
      </c>
      <c r="M937" s="13">
        <f>IF(OR(Model!E943&gt;3800,Model!E943&lt;0.02),1979.0503,Model!E943)</f>
        <v>1979.0503000000001</v>
      </c>
      <c r="N937" s="13">
        <f>IF(OR(Model!F943&gt;100,Model!F943&lt;0.02),44.390782,Model!F943)</f>
        <v>44.390782000000002</v>
      </c>
      <c r="O937" s="13">
        <f>IF(OR(Model!G943&gt;6,Model!G943&lt;0.02),1.74888827,Model!G943)</f>
        <v>1.7488882699999999</v>
      </c>
      <c r="P937" s="13">
        <f>IF(OR(Model!H943&gt;0.6,Model!H943&lt;0.02),0.3561162,Model!H943)</f>
        <v>0.35611619999999999</v>
      </c>
      <c r="Q937" s="13">
        <f>IF(OR(Model!I943&gt;80,Model!I943&lt;0.02),39.55,Model!I943)</f>
        <v>39.549999999999997</v>
      </c>
      <c r="R937" s="13">
        <f>IF(OR(Model!J943&gt;80,Model!J943&lt;0.02),39.55,Model!J943)</f>
        <v>39.549999999999997</v>
      </c>
      <c r="S937" s="13">
        <f>IF(OR(Model!K943&gt;120,Model!K943&lt;0.02),63.9,Model!K943)</f>
        <v>63.9</v>
      </c>
      <c r="T937" s="13">
        <f>IF(OR(Model!L943&gt;11,Model!L943&lt;0.02),6.4719718,Model!L943)</f>
        <v>6.4719718000000004</v>
      </c>
      <c r="U937" s="13">
        <f t="shared" si="14"/>
        <v>0.94885144831249479</v>
      </c>
      <c r="V937" t="b">
        <f>IF(Model!B943&gt;0,'Calulations '!J937-U937)</f>
        <v>0</v>
      </c>
    </row>
    <row r="938" spans="10:22" x14ac:dyDescent="0.3">
      <c r="J938" s="13">
        <f>IF(OR(Model!B944&gt;7,Model!B944&lt;0.5),3.433,Model!B944)</f>
        <v>3.4329999999999998</v>
      </c>
      <c r="K938" s="13">
        <f>IF(OR(Model!C944&gt;0.4,Model!C944&lt;0.05),0.2550503,Model!C944)</f>
        <v>0.25505030000000001</v>
      </c>
      <c r="L938" s="13">
        <f>IF(OR(Model!D944&gt;5,Model!D944&lt;0.05),2.2251955,Model!D944)</f>
        <v>2.2251954999999999</v>
      </c>
      <c r="M938" s="13">
        <f>IF(OR(Model!E944&gt;3800,Model!E944&lt;0.02),1979.0503,Model!E944)</f>
        <v>1979.0503000000001</v>
      </c>
      <c r="N938" s="13">
        <f>IF(OR(Model!F944&gt;100,Model!F944&lt;0.02),44.390782,Model!F944)</f>
        <v>44.390782000000002</v>
      </c>
      <c r="O938" s="13">
        <f>IF(OR(Model!G944&gt;6,Model!G944&lt;0.02),1.74888827,Model!G944)</f>
        <v>1.7488882699999999</v>
      </c>
      <c r="P938" s="13">
        <f>IF(OR(Model!H944&gt;0.6,Model!H944&lt;0.02),0.3561162,Model!H944)</f>
        <v>0.35611619999999999</v>
      </c>
      <c r="Q938" s="13">
        <f>IF(OR(Model!I944&gt;80,Model!I944&lt;0.02),39.55,Model!I944)</f>
        <v>39.549999999999997</v>
      </c>
      <c r="R938" s="13">
        <f>IF(OR(Model!J944&gt;80,Model!J944&lt;0.02),39.55,Model!J944)</f>
        <v>39.549999999999997</v>
      </c>
      <c r="S938" s="13">
        <f>IF(OR(Model!K944&gt;120,Model!K944&lt;0.02),63.9,Model!K944)</f>
        <v>63.9</v>
      </c>
      <c r="T938" s="13">
        <f>IF(OR(Model!L944&gt;11,Model!L944&lt;0.02),6.4719718,Model!L944)</f>
        <v>6.4719718000000004</v>
      </c>
      <c r="U938" s="13">
        <f t="shared" si="14"/>
        <v>0.94885144831249479</v>
      </c>
      <c r="V938" t="b">
        <f>IF(Model!B944&gt;0,'Calulations '!J938-U938)</f>
        <v>0</v>
      </c>
    </row>
    <row r="939" spans="10:22" x14ac:dyDescent="0.3">
      <c r="J939" s="13">
        <f>IF(OR(Model!B945&gt;7,Model!B945&lt;0.5),3.433,Model!B945)</f>
        <v>3.4329999999999998</v>
      </c>
      <c r="K939" s="13">
        <f>IF(OR(Model!C945&gt;0.4,Model!C945&lt;0.05),0.2550503,Model!C945)</f>
        <v>0.25505030000000001</v>
      </c>
      <c r="L939" s="13">
        <f>IF(OR(Model!D945&gt;5,Model!D945&lt;0.05),2.2251955,Model!D945)</f>
        <v>2.2251954999999999</v>
      </c>
      <c r="M939" s="13">
        <f>IF(OR(Model!E945&gt;3800,Model!E945&lt;0.02),1979.0503,Model!E945)</f>
        <v>1979.0503000000001</v>
      </c>
      <c r="N939" s="13">
        <f>IF(OR(Model!F945&gt;100,Model!F945&lt;0.02),44.390782,Model!F945)</f>
        <v>44.390782000000002</v>
      </c>
      <c r="O939" s="13">
        <f>IF(OR(Model!G945&gt;6,Model!G945&lt;0.02),1.74888827,Model!G945)</f>
        <v>1.7488882699999999</v>
      </c>
      <c r="P939" s="13">
        <f>IF(OR(Model!H945&gt;0.6,Model!H945&lt;0.02),0.3561162,Model!H945)</f>
        <v>0.35611619999999999</v>
      </c>
      <c r="Q939" s="13">
        <f>IF(OR(Model!I945&gt;80,Model!I945&lt;0.02),39.55,Model!I945)</f>
        <v>39.549999999999997</v>
      </c>
      <c r="R939" s="13">
        <f>IF(OR(Model!J945&gt;80,Model!J945&lt;0.02),39.55,Model!J945)</f>
        <v>39.549999999999997</v>
      </c>
      <c r="S939" s="13">
        <f>IF(OR(Model!K945&gt;120,Model!K945&lt;0.02),63.9,Model!K945)</f>
        <v>63.9</v>
      </c>
      <c r="T939" s="13">
        <f>IF(OR(Model!L945&gt;11,Model!L945&lt;0.02),6.4719718,Model!L945)</f>
        <v>6.4719718000000004</v>
      </c>
      <c r="U939" s="13">
        <f t="shared" si="14"/>
        <v>0.94885144831249479</v>
      </c>
      <c r="V939" t="b">
        <f>IF(Model!B945&gt;0,'Calulations '!J939-U939)</f>
        <v>0</v>
      </c>
    </row>
    <row r="940" spans="10:22" x14ac:dyDescent="0.3">
      <c r="J940" s="13">
        <f>IF(OR(Model!B946&gt;7,Model!B946&lt;0.5),3.433,Model!B946)</f>
        <v>3.4329999999999998</v>
      </c>
      <c r="K940" s="13">
        <f>IF(OR(Model!C946&gt;0.4,Model!C946&lt;0.05),0.2550503,Model!C946)</f>
        <v>0.25505030000000001</v>
      </c>
      <c r="L940" s="13">
        <f>IF(OR(Model!D946&gt;5,Model!D946&lt;0.05),2.2251955,Model!D946)</f>
        <v>2.2251954999999999</v>
      </c>
      <c r="M940" s="13">
        <f>IF(OR(Model!E946&gt;3800,Model!E946&lt;0.02),1979.0503,Model!E946)</f>
        <v>1979.0503000000001</v>
      </c>
      <c r="N940" s="13">
        <f>IF(OR(Model!F946&gt;100,Model!F946&lt;0.02),44.390782,Model!F946)</f>
        <v>44.390782000000002</v>
      </c>
      <c r="O940" s="13">
        <f>IF(OR(Model!G946&gt;6,Model!G946&lt;0.02),1.74888827,Model!G946)</f>
        <v>1.7488882699999999</v>
      </c>
      <c r="P940" s="13">
        <f>IF(OR(Model!H946&gt;0.6,Model!H946&lt;0.02),0.3561162,Model!H946)</f>
        <v>0.35611619999999999</v>
      </c>
      <c r="Q940" s="13">
        <f>IF(OR(Model!I946&gt;80,Model!I946&lt;0.02),39.55,Model!I946)</f>
        <v>39.549999999999997</v>
      </c>
      <c r="R940" s="13">
        <f>IF(OR(Model!J946&gt;80,Model!J946&lt;0.02),39.55,Model!J946)</f>
        <v>39.549999999999997</v>
      </c>
      <c r="S940" s="13">
        <f>IF(OR(Model!K946&gt;120,Model!K946&lt;0.02),63.9,Model!K946)</f>
        <v>63.9</v>
      </c>
      <c r="T940" s="13">
        <f>IF(OR(Model!L946&gt;11,Model!L946&lt;0.02),6.4719718,Model!L946)</f>
        <v>6.4719718000000004</v>
      </c>
      <c r="U940" s="13">
        <f t="shared" si="14"/>
        <v>0.94885144831249479</v>
      </c>
      <c r="V940" t="b">
        <f>IF(Model!B946&gt;0,'Calulations '!J940-U940)</f>
        <v>0</v>
      </c>
    </row>
    <row r="941" spans="10:22" x14ac:dyDescent="0.3">
      <c r="J941" s="13">
        <f>IF(OR(Model!B947&gt;7,Model!B947&lt;0.5),3.433,Model!B947)</f>
        <v>3.4329999999999998</v>
      </c>
      <c r="K941" s="13">
        <f>IF(OR(Model!C947&gt;0.4,Model!C947&lt;0.05),0.2550503,Model!C947)</f>
        <v>0.25505030000000001</v>
      </c>
      <c r="L941" s="13">
        <f>IF(OR(Model!D947&gt;5,Model!D947&lt;0.05),2.2251955,Model!D947)</f>
        <v>2.2251954999999999</v>
      </c>
      <c r="M941" s="13">
        <f>IF(OR(Model!E947&gt;3800,Model!E947&lt;0.02),1979.0503,Model!E947)</f>
        <v>1979.0503000000001</v>
      </c>
      <c r="N941" s="13">
        <f>IF(OR(Model!F947&gt;100,Model!F947&lt;0.02),44.390782,Model!F947)</f>
        <v>44.390782000000002</v>
      </c>
      <c r="O941" s="13">
        <f>IF(OR(Model!G947&gt;6,Model!G947&lt;0.02),1.74888827,Model!G947)</f>
        <v>1.7488882699999999</v>
      </c>
      <c r="P941" s="13">
        <f>IF(OR(Model!H947&gt;0.6,Model!H947&lt;0.02),0.3561162,Model!H947)</f>
        <v>0.35611619999999999</v>
      </c>
      <c r="Q941" s="13">
        <f>IF(OR(Model!I947&gt;80,Model!I947&lt;0.02),39.55,Model!I947)</f>
        <v>39.549999999999997</v>
      </c>
      <c r="R941" s="13">
        <f>IF(OR(Model!J947&gt;80,Model!J947&lt;0.02),39.55,Model!J947)</f>
        <v>39.549999999999997</v>
      </c>
      <c r="S941" s="13">
        <f>IF(OR(Model!K947&gt;120,Model!K947&lt;0.02),63.9,Model!K947)</f>
        <v>63.9</v>
      </c>
      <c r="T941" s="13">
        <f>IF(OR(Model!L947&gt;11,Model!L947&lt;0.02),6.4719718,Model!L947)</f>
        <v>6.4719718000000004</v>
      </c>
      <c r="U941" s="13">
        <f t="shared" si="14"/>
        <v>0.94885144831249479</v>
      </c>
      <c r="V941" t="b">
        <f>IF(Model!B947&gt;0,'Calulations '!J941-U941)</f>
        <v>0</v>
      </c>
    </row>
    <row r="942" spans="10:22" x14ac:dyDescent="0.3">
      <c r="J942" s="13">
        <f>IF(OR(Model!B948&gt;7,Model!B948&lt;0.5),3.433,Model!B948)</f>
        <v>3.4329999999999998</v>
      </c>
      <c r="K942" s="13">
        <f>IF(OR(Model!C948&gt;0.4,Model!C948&lt;0.05),0.2550503,Model!C948)</f>
        <v>0.25505030000000001</v>
      </c>
      <c r="L942" s="13">
        <f>IF(OR(Model!D948&gt;5,Model!D948&lt;0.05),2.2251955,Model!D948)</f>
        <v>2.2251954999999999</v>
      </c>
      <c r="M942" s="13">
        <f>IF(OR(Model!E948&gt;3800,Model!E948&lt;0.02),1979.0503,Model!E948)</f>
        <v>1979.0503000000001</v>
      </c>
      <c r="N942" s="13">
        <f>IF(OR(Model!F948&gt;100,Model!F948&lt;0.02),44.390782,Model!F948)</f>
        <v>44.390782000000002</v>
      </c>
      <c r="O942" s="13">
        <f>IF(OR(Model!G948&gt;6,Model!G948&lt;0.02),1.74888827,Model!G948)</f>
        <v>1.7488882699999999</v>
      </c>
      <c r="P942" s="13">
        <f>IF(OR(Model!H948&gt;0.6,Model!H948&lt;0.02),0.3561162,Model!H948)</f>
        <v>0.35611619999999999</v>
      </c>
      <c r="Q942" s="13">
        <f>IF(OR(Model!I948&gt;80,Model!I948&lt;0.02),39.55,Model!I948)</f>
        <v>39.549999999999997</v>
      </c>
      <c r="R942" s="13">
        <f>IF(OR(Model!J948&gt;80,Model!J948&lt;0.02),39.55,Model!J948)</f>
        <v>39.549999999999997</v>
      </c>
      <c r="S942" s="13">
        <f>IF(OR(Model!K948&gt;120,Model!K948&lt;0.02),63.9,Model!K948)</f>
        <v>63.9</v>
      </c>
      <c r="T942" s="13">
        <f>IF(OR(Model!L948&gt;11,Model!L948&lt;0.02),6.4719718,Model!L948)</f>
        <v>6.4719718000000004</v>
      </c>
      <c r="U942" s="13">
        <f t="shared" si="14"/>
        <v>0.94885144831249479</v>
      </c>
      <c r="V942" t="b">
        <f>IF(Model!B948&gt;0,'Calulations '!J942-U942)</f>
        <v>0</v>
      </c>
    </row>
    <row r="943" spans="10:22" x14ac:dyDescent="0.3">
      <c r="J943" s="13">
        <f>IF(OR(Model!B949&gt;7,Model!B949&lt;0.5),3.433,Model!B949)</f>
        <v>3.4329999999999998</v>
      </c>
      <c r="K943" s="13">
        <f>IF(OR(Model!C949&gt;0.4,Model!C949&lt;0.05),0.2550503,Model!C949)</f>
        <v>0.25505030000000001</v>
      </c>
      <c r="L943" s="13">
        <f>IF(OR(Model!D949&gt;5,Model!D949&lt;0.05),2.2251955,Model!D949)</f>
        <v>2.2251954999999999</v>
      </c>
      <c r="M943" s="13">
        <f>IF(OR(Model!E949&gt;3800,Model!E949&lt;0.02),1979.0503,Model!E949)</f>
        <v>1979.0503000000001</v>
      </c>
      <c r="N943" s="13">
        <f>IF(OR(Model!F949&gt;100,Model!F949&lt;0.02),44.390782,Model!F949)</f>
        <v>44.390782000000002</v>
      </c>
      <c r="O943" s="13">
        <f>IF(OR(Model!G949&gt;6,Model!G949&lt;0.02),1.74888827,Model!G949)</f>
        <v>1.7488882699999999</v>
      </c>
      <c r="P943" s="13">
        <f>IF(OR(Model!H949&gt;0.6,Model!H949&lt;0.02),0.3561162,Model!H949)</f>
        <v>0.35611619999999999</v>
      </c>
      <c r="Q943" s="13">
        <f>IF(OR(Model!I949&gt;80,Model!I949&lt;0.02),39.55,Model!I949)</f>
        <v>39.549999999999997</v>
      </c>
      <c r="R943" s="13">
        <f>IF(OR(Model!J949&gt;80,Model!J949&lt;0.02),39.55,Model!J949)</f>
        <v>39.549999999999997</v>
      </c>
      <c r="S943" s="13">
        <f>IF(OR(Model!K949&gt;120,Model!K949&lt;0.02),63.9,Model!K949)</f>
        <v>63.9</v>
      </c>
      <c r="T943" s="13">
        <f>IF(OR(Model!L949&gt;11,Model!L949&lt;0.02),6.4719718,Model!L949)</f>
        <v>6.4719718000000004</v>
      </c>
      <c r="U943" s="13">
        <f t="shared" si="14"/>
        <v>0.94885144831249479</v>
      </c>
      <c r="V943" t="b">
        <f>IF(Model!B949&gt;0,'Calulations '!J943-U943)</f>
        <v>0</v>
      </c>
    </row>
    <row r="944" spans="10:22" x14ac:dyDescent="0.3">
      <c r="J944" s="13">
        <f>IF(OR(Model!B950&gt;7,Model!B950&lt;0.5),3.433,Model!B950)</f>
        <v>3.4329999999999998</v>
      </c>
      <c r="K944" s="13">
        <f>IF(OR(Model!C950&gt;0.4,Model!C950&lt;0.05),0.2550503,Model!C950)</f>
        <v>0.25505030000000001</v>
      </c>
      <c r="L944" s="13">
        <f>IF(OR(Model!D950&gt;5,Model!D950&lt;0.05),2.2251955,Model!D950)</f>
        <v>2.2251954999999999</v>
      </c>
      <c r="M944" s="13">
        <f>IF(OR(Model!E950&gt;3800,Model!E950&lt;0.02),1979.0503,Model!E950)</f>
        <v>1979.0503000000001</v>
      </c>
      <c r="N944" s="13">
        <f>IF(OR(Model!F950&gt;100,Model!F950&lt;0.02),44.390782,Model!F950)</f>
        <v>44.390782000000002</v>
      </c>
      <c r="O944" s="13">
        <f>IF(OR(Model!G950&gt;6,Model!G950&lt;0.02),1.74888827,Model!G950)</f>
        <v>1.7488882699999999</v>
      </c>
      <c r="P944" s="13">
        <f>IF(OR(Model!H950&gt;0.6,Model!H950&lt;0.02),0.3561162,Model!H950)</f>
        <v>0.35611619999999999</v>
      </c>
      <c r="Q944" s="13">
        <f>IF(OR(Model!I950&gt;80,Model!I950&lt;0.02),39.55,Model!I950)</f>
        <v>39.549999999999997</v>
      </c>
      <c r="R944" s="13">
        <f>IF(OR(Model!J950&gt;80,Model!J950&lt;0.02),39.55,Model!J950)</f>
        <v>39.549999999999997</v>
      </c>
      <c r="S944" s="13">
        <f>IF(OR(Model!K950&gt;120,Model!K950&lt;0.02),63.9,Model!K950)</f>
        <v>63.9</v>
      </c>
      <c r="T944" s="13">
        <f>IF(OR(Model!L950&gt;11,Model!L950&lt;0.02),6.4719718,Model!L950)</f>
        <v>6.4719718000000004</v>
      </c>
      <c r="U944" s="13">
        <f t="shared" si="14"/>
        <v>0.94885144831249479</v>
      </c>
      <c r="V944" t="b">
        <f>IF(Model!B950&gt;0,'Calulations '!J944-U944)</f>
        <v>0</v>
      </c>
    </row>
    <row r="945" spans="10:22" x14ac:dyDescent="0.3">
      <c r="J945" s="13">
        <f>IF(OR(Model!B951&gt;7,Model!B951&lt;0.5),3.433,Model!B951)</f>
        <v>3.4329999999999998</v>
      </c>
      <c r="K945" s="13">
        <f>IF(OR(Model!C951&gt;0.4,Model!C951&lt;0.05),0.2550503,Model!C951)</f>
        <v>0.25505030000000001</v>
      </c>
      <c r="L945" s="13">
        <f>IF(OR(Model!D951&gt;5,Model!D951&lt;0.05),2.2251955,Model!D951)</f>
        <v>2.2251954999999999</v>
      </c>
      <c r="M945" s="13">
        <f>IF(OR(Model!E951&gt;3800,Model!E951&lt;0.02),1979.0503,Model!E951)</f>
        <v>1979.0503000000001</v>
      </c>
      <c r="N945" s="13">
        <f>IF(OR(Model!F951&gt;100,Model!F951&lt;0.02),44.390782,Model!F951)</f>
        <v>44.390782000000002</v>
      </c>
      <c r="O945" s="13">
        <f>IF(OR(Model!G951&gt;6,Model!G951&lt;0.02),1.74888827,Model!G951)</f>
        <v>1.7488882699999999</v>
      </c>
      <c r="P945" s="13">
        <f>IF(OR(Model!H951&gt;0.6,Model!H951&lt;0.02),0.3561162,Model!H951)</f>
        <v>0.35611619999999999</v>
      </c>
      <c r="Q945" s="13">
        <f>IF(OR(Model!I951&gt;80,Model!I951&lt;0.02),39.55,Model!I951)</f>
        <v>39.549999999999997</v>
      </c>
      <c r="R945" s="13">
        <f>IF(OR(Model!J951&gt;80,Model!J951&lt;0.02),39.55,Model!J951)</f>
        <v>39.549999999999997</v>
      </c>
      <c r="S945" s="13">
        <f>IF(OR(Model!K951&gt;120,Model!K951&lt;0.02),63.9,Model!K951)</f>
        <v>63.9</v>
      </c>
      <c r="T945" s="13">
        <f>IF(OR(Model!L951&gt;11,Model!L951&lt;0.02),6.4719718,Model!L951)</f>
        <v>6.4719718000000004</v>
      </c>
      <c r="U945" s="13">
        <f t="shared" si="14"/>
        <v>0.94885144831249479</v>
      </c>
      <c r="V945" t="b">
        <f>IF(Model!B951&gt;0,'Calulations '!J945-U945)</f>
        <v>0</v>
      </c>
    </row>
    <row r="946" spans="10:22" x14ac:dyDescent="0.3">
      <c r="J946" s="13">
        <f>IF(OR(Model!B952&gt;7,Model!B952&lt;0.5),3.433,Model!B952)</f>
        <v>3.4329999999999998</v>
      </c>
      <c r="K946" s="13">
        <f>IF(OR(Model!C952&gt;0.4,Model!C952&lt;0.05),0.2550503,Model!C952)</f>
        <v>0.25505030000000001</v>
      </c>
      <c r="L946" s="13">
        <f>IF(OR(Model!D952&gt;5,Model!D952&lt;0.05),2.2251955,Model!D952)</f>
        <v>2.2251954999999999</v>
      </c>
      <c r="M946" s="13">
        <f>IF(OR(Model!E952&gt;3800,Model!E952&lt;0.02),1979.0503,Model!E952)</f>
        <v>1979.0503000000001</v>
      </c>
      <c r="N946" s="13">
        <f>IF(OR(Model!F952&gt;100,Model!F952&lt;0.02),44.390782,Model!F952)</f>
        <v>44.390782000000002</v>
      </c>
      <c r="O946" s="13">
        <f>IF(OR(Model!G952&gt;6,Model!G952&lt;0.02),1.74888827,Model!G952)</f>
        <v>1.7488882699999999</v>
      </c>
      <c r="P946" s="13">
        <f>IF(OR(Model!H952&gt;0.6,Model!H952&lt;0.02),0.3561162,Model!H952)</f>
        <v>0.35611619999999999</v>
      </c>
      <c r="Q946" s="13">
        <f>IF(OR(Model!I952&gt;80,Model!I952&lt;0.02),39.55,Model!I952)</f>
        <v>39.549999999999997</v>
      </c>
      <c r="R946" s="13">
        <f>IF(OR(Model!J952&gt;80,Model!J952&lt;0.02),39.55,Model!J952)</f>
        <v>39.549999999999997</v>
      </c>
      <c r="S946" s="13">
        <f>IF(OR(Model!K952&gt;120,Model!K952&lt;0.02),63.9,Model!K952)</f>
        <v>63.9</v>
      </c>
      <c r="T946" s="13">
        <f>IF(OR(Model!L952&gt;11,Model!L952&lt;0.02),6.4719718,Model!L952)</f>
        <v>6.4719718000000004</v>
      </c>
      <c r="U946" s="13">
        <f t="shared" si="14"/>
        <v>0.94885144831249479</v>
      </c>
      <c r="V946" t="b">
        <f>IF(Model!B952&gt;0,'Calulations '!J946-U946)</f>
        <v>0</v>
      </c>
    </row>
    <row r="947" spans="10:22" x14ac:dyDescent="0.3">
      <c r="J947" s="13">
        <f>IF(OR(Model!B953&gt;7,Model!B953&lt;0.5),3.433,Model!B953)</f>
        <v>3.4329999999999998</v>
      </c>
      <c r="K947" s="13">
        <f>IF(OR(Model!C953&gt;0.4,Model!C953&lt;0.05),0.2550503,Model!C953)</f>
        <v>0.25505030000000001</v>
      </c>
      <c r="L947" s="13">
        <f>IF(OR(Model!D953&gt;5,Model!D953&lt;0.05),2.2251955,Model!D953)</f>
        <v>2.2251954999999999</v>
      </c>
      <c r="M947" s="13">
        <f>IF(OR(Model!E953&gt;3800,Model!E953&lt;0.02),1979.0503,Model!E953)</f>
        <v>1979.0503000000001</v>
      </c>
      <c r="N947" s="13">
        <f>IF(OR(Model!F953&gt;100,Model!F953&lt;0.02),44.390782,Model!F953)</f>
        <v>44.390782000000002</v>
      </c>
      <c r="O947" s="13">
        <f>IF(OR(Model!G953&gt;6,Model!G953&lt;0.02),1.74888827,Model!G953)</f>
        <v>1.7488882699999999</v>
      </c>
      <c r="P947" s="13">
        <f>IF(OR(Model!H953&gt;0.6,Model!H953&lt;0.02),0.3561162,Model!H953)</f>
        <v>0.35611619999999999</v>
      </c>
      <c r="Q947" s="13">
        <f>IF(OR(Model!I953&gt;80,Model!I953&lt;0.02),39.55,Model!I953)</f>
        <v>39.549999999999997</v>
      </c>
      <c r="R947" s="13">
        <f>IF(OR(Model!J953&gt;80,Model!J953&lt;0.02),39.55,Model!J953)</f>
        <v>39.549999999999997</v>
      </c>
      <c r="S947" s="13">
        <f>IF(OR(Model!K953&gt;120,Model!K953&lt;0.02),63.9,Model!K953)</f>
        <v>63.9</v>
      </c>
      <c r="T947" s="13">
        <f>IF(OR(Model!L953&gt;11,Model!L953&lt;0.02),6.4719718,Model!L953)</f>
        <v>6.4719718000000004</v>
      </c>
      <c r="U947" s="13">
        <f t="shared" si="14"/>
        <v>0.94885144831249479</v>
      </c>
      <c r="V947" t="b">
        <f>IF(Model!B953&gt;0,'Calulations '!J947-U947)</f>
        <v>0</v>
      </c>
    </row>
    <row r="948" spans="10:22" x14ac:dyDescent="0.3">
      <c r="J948" s="13">
        <f>IF(OR(Model!B954&gt;7,Model!B954&lt;0.5),3.433,Model!B954)</f>
        <v>3.4329999999999998</v>
      </c>
      <c r="K948" s="13">
        <f>IF(OR(Model!C954&gt;0.4,Model!C954&lt;0.05),0.2550503,Model!C954)</f>
        <v>0.25505030000000001</v>
      </c>
      <c r="L948" s="13">
        <f>IF(OR(Model!D954&gt;5,Model!D954&lt;0.05),2.2251955,Model!D954)</f>
        <v>2.2251954999999999</v>
      </c>
      <c r="M948" s="13">
        <f>IF(OR(Model!E954&gt;3800,Model!E954&lt;0.02),1979.0503,Model!E954)</f>
        <v>1979.0503000000001</v>
      </c>
      <c r="N948" s="13">
        <f>IF(OR(Model!F954&gt;100,Model!F954&lt;0.02),44.390782,Model!F954)</f>
        <v>44.390782000000002</v>
      </c>
      <c r="O948" s="13">
        <f>IF(OR(Model!G954&gt;6,Model!G954&lt;0.02),1.74888827,Model!G954)</f>
        <v>1.7488882699999999</v>
      </c>
      <c r="P948" s="13">
        <f>IF(OR(Model!H954&gt;0.6,Model!H954&lt;0.02),0.3561162,Model!H954)</f>
        <v>0.35611619999999999</v>
      </c>
      <c r="Q948" s="13">
        <f>IF(OR(Model!I954&gt;80,Model!I954&lt;0.02),39.55,Model!I954)</f>
        <v>39.549999999999997</v>
      </c>
      <c r="R948" s="13">
        <f>IF(OR(Model!J954&gt;80,Model!J954&lt;0.02),39.55,Model!J954)</f>
        <v>39.549999999999997</v>
      </c>
      <c r="S948" s="13">
        <f>IF(OR(Model!K954&gt;120,Model!K954&lt;0.02),63.9,Model!K954)</f>
        <v>63.9</v>
      </c>
      <c r="T948" s="13">
        <f>IF(OR(Model!L954&gt;11,Model!L954&lt;0.02),6.4719718,Model!L954)</f>
        <v>6.4719718000000004</v>
      </c>
      <c r="U948" s="13">
        <f t="shared" si="14"/>
        <v>0.94885144831249479</v>
      </c>
      <c r="V948" t="b">
        <f>IF(Model!B954&gt;0,'Calulations '!J948-U948)</f>
        <v>0</v>
      </c>
    </row>
    <row r="949" spans="10:22" x14ac:dyDescent="0.3">
      <c r="J949" s="13">
        <f>IF(OR(Model!B955&gt;7,Model!B955&lt;0.5),3.433,Model!B955)</f>
        <v>3.4329999999999998</v>
      </c>
      <c r="K949" s="13">
        <f>IF(OR(Model!C955&gt;0.4,Model!C955&lt;0.05),0.2550503,Model!C955)</f>
        <v>0.25505030000000001</v>
      </c>
      <c r="L949" s="13">
        <f>IF(OR(Model!D955&gt;5,Model!D955&lt;0.05),2.2251955,Model!D955)</f>
        <v>2.2251954999999999</v>
      </c>
      <c r="M949" s="13">
        <f>IF(OR(Model!E955&gt;3800,Model!E955&lt;0.02),1979.0503,Model!E955)</f>
        <v>1979.0503000000001</v>
      </c>
      <c r="N949" s="13">
        <f>IF(OR(Model!F955&gt;100,Model!F955&lt;0.02),44.390782,Model!F955)</f>
        <v>44.390782000000002</v>
      </c>
      <c r="O949" s="13">
        <f>IF(OR(Model!G955&gt;6,Model!G955&lt;0.02),1.74888827,Model!G955)</f>
        <v>1.7488882699999999</v>
      </c>
      <c r="P949" s="13">
        <f>IF(OR(Model!H955&gt;0.6,Model!H955&lt;0.02),0.3561162,Model!H955)</f>
        <v>0.35611619999999999</v>
      </c>
      <c r="Q949" s="13">
        <f>IF(OR(Model!I955&gt;80,Model!I955&lt;0.02),39.55,Model!I955)</f>
        <v>39.549999999999997</v>
      </c>
      <c r="R949" s="13">
        <f>IF(OR(Model!J955&gt;80,Model!J955&lt;0.02),39.55,Model!J955)</f>
        <v>39.549999999999997</v>
      </c>
      <c r="S949" s="13">
        <f>IF(OR(Model!K955&gt;120,Model!K955&lt;0.02),63.9,Model!K955)</f>
        <v>63.9</v>
      </c>
      <c r="T949" s="13">
        <f>IF(OR(Model!L955&gt;11,Model!L955&lt;0.02),6.4719718,Model!L955)</f>
        <v>6.4719718000000004</v>
      </c>
      <c r="U949" s="13">
        <f t="shared" si="14"/>
        <v>0.94885144831249479</v>
      </c>
      <c r="V949" t="b">
        <f>IF(Model!B955&gt;0,'Calulations '!J949-U949)</f>
        <v>0</v>
      </c>
    </row>
    <row r="950" spans="10:22" x14ac:dyDescent="0.3">
      <c r="J950" s="13">
        <f>IF(OR(Model!B956&gt;7,Model!B956&lt;0.5),3.433,Model!B956)</f>
        <v>3.4329999999999998</v>
      </c>
      <c r="K950" s="13">
        <f>IF(OR(Model!C956&gt;0.4,Model!C956&lt;0.05),0.2550503,Model!C956)</f>
        <v>0.25505030000000001</v>
      </c>
      <c r="L950" s="13">
        <f>IF(OR(Model!D956&gt;5,Model!D956&lt;0.05),2.2251955,Model!D956)</f>
        <v>2.2251954999999999</v>
      </c>
      <c r="M950" s="13">
        <f>IF(OR(Model!E956&gt;3800,Model!E956&lt;0.02),1979.0503,Model!E956)</f>
        <v>1979.0503000000001</v>
      </c>
      <c r="N950" s="13">
        <f>IF(OR(Model!F956&gt;100,Model!F956&lt;0.02),44.390782,Model!F956)</f>
        <v>44.390782000000002</v>
      </c>
      <c r="O950" s="13">
        <f>IF(OR(Model!G956&gt;6,Model!G956&lt;0.02),1.74888827,Model!G956)</f>
        <v>1.7488882699999999</v>
      </c>
      <c r="P950" s="13">
        <f>IF(OR(Model!H956&gt;0.6,Model!H956&lt;0.02),0.3561162,Model!H956)</f>
        <v>0.35611619999999999</v>
      </c>
      <c r="Q950" s="13">
        <f>IF(OR(Model!I956&gt;80,Model!I956&lt;0.02),39.55,Model!I956)</f>
        <v>39.549999999999997</v>
      </c>
      <c r="R950" s="13">
        <f>IF(OR(Model!J956&gt;80,Model!J956&lt;0.02),39.55,Model!J956)</f>
        <v>39.549999999999997</v>
      </c>
      <c r="S950" s="13">
        <f>IF(OR(Model!K956&gt;120,Model!K956&lt;0.02),63.9,Model!K956)</f>
        <v>63.9</v>
      </c>
      <c r="T950" s="13">
        <f>IF(OR(Model!L956&gt;11,Model!L956&lt;0.02),6.4719718,Model!L956)</f>
        <v>6.4719718000000004</v>
      </c>
      <c r="U950" s="13">
        <f t="shared" si="14"/>
        <v>0.94885144831249479</v>
      </c>
      <c r="V950" t="b">
        <f>IF(Model!B956&gt;0,'Calulations '!J950-U950)</f>
        <v>0</v>
      </c>
    </row>
    <row r="951" spans="10:22" x14ac:dyDescent="0.3">
      <c r="J951" s="13">
        <f>IF(OR(Model!B957&gt;7,Model!B957&lt;0.5),3.433,Model!B957)</f>
        <v>3.4329999999999998</v>
      </c>
      <c r="K951" s="13">
        <f>IF(OR(Model!C957&gt;0.4,Model!C957&lt;0.05),0.2550503,Model!C957)</f>
        <v>0.25505030000000001</v>
      </c>
      <c r="L951" s="13">
        <f>IF(OR(Model!D957&gt;5,Model!D957&lt;0.05),2.2251955,Model!D957)</f>
        <v>2.2251954999999999</v>
      </c>
      <c r="M951" s="13">
        <f>IF(OR(Model!E957&gt;3800,Model!E957&lt;0.02),1979.0503,Model!E957)</f>
        <v>1979.0503000000001</v>
      </c>
      <c r="N951" s="13">
        <f>IF(OR(Model!F957&gt;100,Model!F957&lt;0.02),44.390782,Model!F957)</f>
        <v>44.390782000000002</v>
      </c>
      <c r="O951" s="13">
        <f>IF(OR(Model!G957&gt;6,Model!G957&lt;0.02),1.74888827,Model!G957)</f>
        <v>1.7488882699999999</v>
      </c>
      <c r="P951" s="13">
        <f>IF(OR(Model!H957&gt;0.6,Model!H957&lt;0.02),0.3561162,Model!H957)</f>
        <v>0.35611619999999999</v>
      </c>
      <c r="Q951" s="13">
        <f>IF(OR(Model!I957&gt;80,Model!I957&lt;0.02),39.55,Model!I957)</f>
        <v>39.549999999999997</v>
      </c>
      <c r="R951" s="13">
        <f>IF(OR(Model!J957&gt;80,Model!J957&lt;0.02),39.55,Model!J957)</f>
        <v>39.549999999999997</v>
      </c>
      <c r="S951" s="13">
        <f>IF(OR(Model!K957&gt;120,Model!K957&lt;0.02),63.9,Model!K957)</f>
        <v>63.9</v>
      </c>
      <c r="T951" s="13">
        <f>IF(OR(Model!L957&gt;11,Model!L957&lt;0.02),6.4719718,Model!L957)</f>
        <v>6.4719718000000004</v>
      </c>
      <c r="U951" s="13">
        <f t="shared" si="14"/>
        <v>0.94885144831249479</v>
      </c>
      <c r="V951" t="b">
        <f>IF(Model!B957&gt;0,'Calulations '!J951-U951)</f>
        <v>0</v>
      </c>
    </row>
    <row r="952" spans="10:22" x14ac:dyDescent="0.3">
      <c r="J952" s="13">
        <f>IF(OR(Model!B958&gt;7,Model!B958&lt;0.5),3.433,Model!B958)</f>
        <v>3.4329999999999998</v>
      </c>
      <c r="K952" s="13">
        <f>IF(OR(Model!C958&gt;0.4,Model!C958&lt;0.05),0.2550503,Model!C958)</f>
        <v>0.25505030000000001</v>
      </c>
      <c r="L952" s="13">
        <f>IF(OR(Model!D958&gt;5,Model!D958&lt;0.05),2.2251955,Model!D958)</f>
        <v>2.2251954999999999</v>
      </c>
      <c r="M952" s="13">
        <f>IF(OR(Model!E958&gt;3800,Model!E958&lt;0.02),1979.0503,Model!E958)</f>
        <v>1979.0503000000001</v>
      </c>
      <c r="N952" s="13">
        <f>IF(OR(Model!F958&gt;100,Model!F958&lt;0.02),44.390782,Model!F958)</f>
        <v>44.390782000000002</v>
      </c>
      <c r="O952" s="13">
        <f>IF(OR(Model!G958&gt;6,Model!G958&lt;0.02),1.74888827,Model!G958)</f>
        <v>1.7488882699999999</v>
      </c>
      <c r="P952" s="13">
        <f>IF(OR(Model!H958&gt;0.6,Model!H958&lt;0.02),0.3561162,Model!H958)</f>
        <v>0.35611619999999999</v>
      </c>
      <c r="Q952" s="13">
        <f>IF(OR(Model!I958&gt;80,Model!I958&lt;0.02),39.55,Model!I958)</f>
        <v>39.549999999999997</v>
      </c>
      <c r="R952" s="13">
        <f>IF(OR(Model!J958&gt;80,Model!J958&lt;0.02),39.55,Model!J958)</f>
        <v>39.549999999999997</v>
      </c>
      <c r="S952" s="13">
        <f>IF(OR(Model!K958&gt;120,Model!K958&lt;0.02),63.9,Model!K958)</f>
        <v>63.9</v>
      </c>
      <c r="T952" s="13">
        <f>IF(OR(Model!L958&gt;11,Model!L958&lt;0.02),6.4719718,Model!L958)</f>
        <v>6.4719718000000004</v>
      </c>
      <c r="U952" s="13">
        <f t="shared" si="14"/>
        <v>0.94885144831249479</v>
      </c>
      <c r="V952" t="b">
        <f>IF(Model!B958&gt;0,'Calulations '!J952-U952)</f>
        <v>0</v>
      </c>
    </row>
    <row r="953" spans="10:22" x14ac:dyDescent="0.3">
      <c r="J953" s="13">
        <f>IF(OR(Model!B959&gt;7,Model!B959&lt;0.5),3.433,Model!B959)</f>
        <v>3.4329999999999998</v>
      </c>
      <c r="K953" s="13">
        <f>IF(OR(Model!C959&gt;0.4,Model!C959&lt;0.05),0.2550503,Model!C959)</f>
        <v>0.25505030000000001</v>
      </c>
      <c r="L953" s="13">
        <f>IF(OR(Model!D959&gt;5,Model!D959&lt;0.05),2.2251955,Model!D959)</f>
        <v>2.2251954999999999</v>
      </c>
      <c r="M953" s="13">
        <f>IF(OR(Model!E959&gt;3800,Model!E959&lt;0.02),1979.0503,Model!E959)</f>
        <v>1979.0503000000001</v>
      </c>
      <c r="N953" s="13">
        <f>IF(OR(Model!F959&gt;100,Model!F959&lt;0.02),44.390782,Model!F959)</f>
        <v>44.390782000000002</v>
      </c>
      <c r="O953" s="13">
        <f>IF(OR(Model!G959&gt;6,Model!G959&lt;0.02),1.74888827,Model!G959)</f>
        <v>1.7488882699999999</v>
      </c>
      <c r="P953" s="13">
        <f>IF(OR(Model!H959&gt;0.6,Model!H959&lt;0.02),0.3561162,Model!H959)</f>
        <v>0.35611619999999999</v>
      </c>
      <c r="Q953" s="13">
        <f>IF(OR(Model!I959&gt;80,Model!I959&lt;0.02),39.55,Model!I959)</f>
        <v>39.549999999999997</v>
      </c>
      <c r="R953" s="13">
        <f>IF(OR(Model!J959&gt;80,Model!J959&lt;0.02),39.55,Model!J959)</f>
        <v>39.549999999999997</v>
      </c>
      <c r="S953" s="13">
        <f>IF(OR(Model!K959&gt;120,Model!K959&lt;0.02),63.9,Model!K959)</f>
        <v>63.9</v>
      </c>
      <c r="T953" s="13">
        <f>IF(OR(Model!L959&gt;11,Model!L959&lt;0.02),6.4719718,Model!L959)</f>
        <v>6.4719718000000004</v>
      </c>
      <c r="U953" s="13">
        <f t="shared" si="14"/>
        <v>0.94885144831249479</v>
      </c>
      <c r="V953" t="b">
        <f>IF(Model!B959&gt;0,'Calulations '!J953-U953)</f>
        <v>0</v>
      </c>
    </row>
    <row r="954" spans="10:22" x14ac:dyDescent="0.3">
      <c r="J954" s="13">
        <f>IF(OR(Model!B960&gt;7,Model!B960&lt;0.5),3.433,Model!B960)</f>
        <v>3.4329999999999998</v>
      </c>
      <c r="K954" s="13">
        <f>IF(OR(Model!C960&gt;0.4,Model!C960&lt;0.05),0.2550503,Model!C960)</f>
        <v>0.25505030000000001</v>
      </c>
      <c r="L954" s="13">
        <f>IF(OR(Model!D960&gt;5,Model!D960&lt;0.05),2.2251955,Model!D960)</f>
        <v>2.2251954999999999</v>
      </c>
      <c r="M954" s="13">
        <f>IF(OR(Model!E960&gt;3800,Model!E960&lt;0.02),1979.0503,Model!E960)</f>
        <v>1979.0503000000001</v>
      </c>
      <c r="N954" s="13">
        <f>IF(OR(Model!F960&gt;100,Model!F960&lt;0.02),44.390782,Model!F960)</f>
        <v>44.390782000000002</v>
      </c>
      <c r="O954" s="13">
        <f>IF(OR(Model!G960&gt;6,Model!G960&lt;0.02),1.74888827,Model!G960)</f>
        <v>1.7488882699999999</v>
      </c>
      <c r="P954" s="13">
        <f>IF(OR(Model!H960&gt;0.6,Model!H960&lt;0.02),0.3561162,Model!H960)</f>
        <v>0.35611619999999999</v>
      </c>
      <c r="Q954" s="13">
        <f>IF(OR(Model!I960&gt;80,Model!I960&lt;0.02),39.55,Model!I960)</f>
        <v>39.549999999999997</v>
      </c>
      <c r="R954" s="13">
        <f>IF(OR(Model!J960&gt;80,Model!J960&lt;0.02),39.55,Model!J960)</f>
        <v>39.549999999999997</v>
      </c>
      <c r="S954" s="13">
        <f>IF(OR(Model!K960&gt;120,Model!K960&lt;0.02),63.9,Model!K960)</f>
        <v>63.9</v>
      </c>
      <c r="T954" s="13">
        <f>IF(OR(Model!L960&gt;11,Model!L960&lt;0.02),6.4719718,Model!L960)</f>
        <v>6.4719718000000004</v>
      </c>
      <c r="U954" s="13">
        <f t="shared" si="14"/>
        <v>0.94885144831249479</v>
      </c>
      <c r="V954" t="b">
        <f>IF(Model!B960&gt;0,'Calulations '!J954-U954)</f>
        <v>0</v>
      </c>
    </row>
    <row r="955" spans="10:22" x14ac:dyDescent="0.3">
      <c r="J955" s="13">
        <f>IF(OR(Model!B961&gt;7,Model!B961&lt;0.5),3.433,Model!B961)</f>
        <v>3.4329999999999998</v>
      </c>
      <c r="K955" s="13">
        <f>IF(OR(Model!C961&gt;0.4,Model!C961&lt;0.05),0.2550503,Model!C961)</f>
        <v>0.25505030000000001</v>
      </c>
      <c r="L955" s="13">
        <f>IF(OR(Model!D961&gt;5,Model!D961&lt;0.05),2.2251955,Model!D961)</f>
        <v>2.2251954999999999</v>
      </c>
      <c r="M955" s="13">
        <f>IF(OR(Model!E961&gt;3800,Model!E961&lt;0.02),1979.0503,Model!E961)</f>
        <v>1979.0503000000001</v>
      </c>
      <c r="N955" s="13">
        <f>IF(OR(Model!F961&gt;100,Model!F961&lt;0.02),44.390782,Model!F961)</f>
        <v>44.390782000000002</v>
      </c>
      <c r="O955" s="13">
        <f>IF(OR(Model!G961&gt;6,Model!G961&lt;0.02),1.74888827,Model!G961)</f>
        <v>1.7488882699999999</v>
      </c>
      <c r="P955" s="13">
        <f>IF(OR(Model!H961&gt;0.6,Model!H961&lt;0.02),0.3561162,Model!H961)</f>
        <v>0.35611619999999999</v>
      </c>
      <c r="Q955" s="13">
        <f>IF(OR(Model!I961&gt;80,Model!I961&lt;0.02),39.55,Model!I961)</f>
        <v>39.549999999999997</v>
      </c>
      <c r="R955" s="13">
        <f>IF(OR(Model!J961&gt;80,Model!J961&lt;0.02),39.55,Model!J961)</f>
        <v>39.549999999999997</v>
      </c>
      <c r="S955" s="13">
        <f>IF(OR(Model!K961&gt;120,Model!K961&lt;0.02),63.9,Model!K961)</f>
        <v>63.9</v>
      </c>
      <c r="T955" s="13">
        <f>IF(OR(Model!L961&gt;11,Model!L961&lt;0.02),6.4719718,Model!L961)</f>
        <v>6.4719718000000004</v>
      </c>
      <c r="U955" s="13">
        <f t="shared" si="14"/>
        <v>0.94885144831249479</v>
      </c>
      <c r="V955" t="b">
        <f>IF(Model!B961&gt;0,'Calulations '!J955-U955)</f>
        <v>0</v>
      </c>
    </row>
    <row r="956" spans="10:22" x14ac:dyDescent="0.3">
      <c r="J956" s="13">
        <f>IF(OR(Model!B962&gt;7,Model!B962&lt;0.5),3.433,Model!B962)</f>
        <v>3.4329999999999998</v>
      </c>
      <c r="K956" s="13">
        <f>IF(OR(Model!C962&gt;0.4,Model!C962&lt;0.05),0.2550503,Model!C962)</f>
        <v>0.25505030000000001</v>
      </c>
      <c r="L956" s="13">
        <f>IF(OR(Model!D962&gt;5,Model!D962&lt;0.05),2.2251955,Model!D962)</f>
        <v>2.2251954999999999</v>
      </c>
      <c r="M956" s="13">
        <f>IF(OR(Model!E962&gt;3800,Model!E962&lt;0.02),1979.0503,Model!E962)</f>
        <v>1979.0503000000001</v>
      </c>
      <c r="N956" s="13">
        <f>IF(OR(Model!F962&gt;100,Model!F962&lt;0.02),44.390782,Model!F962)</f>
        <v>44.390782000000002</v>
      </c>
      <c r="O956" s="13">
        <f>IF(OR(Model!G962&gt;6,Model!G962&lt;0.02),1.74888827,Model!G962)</f>
        <v>1.7488882699999999</v>
      </c>
      <c r="P956" s="13">
        <f>IF(OR(Model!H962&gt;0.6,Model!H962&lt;0.02),0.3561162,Model!H962)</f>
        <v>0.35611619999999999</v>
      </c>
      <c r="Q956" s="13">
        <f>IF(OR(Model!I962&gt;80,Model!I962&lt;0.02),39.55,Model!I962)</f>
        <v>39.549999999999997</v>
      </c>
      <c r="R956" s="13">
        <f>IF(OR(Model!J962&gt;80,Model!J962&lt;0.02),39.55,Model!J962)</f>
        <v>39.549999999999997</v>
      </c>
      <c r="S956" s="13">
        <f>IF(OR(Model!K962&gt;120,Model!K962&lt;0.02),63.9,Model!K962)</f>
        <v>63.9</v>
      </c>
      <c r="T956" s="13">
        <f>IF(OR(Model!L962&gt;11,Model!L962&lt;0.02),6.4719718,Model!L962)</f>
        <v>6.4719718000000004</v>
      </c>
      <c r="U956" s="13">
        <f t="shared" si="14"/>
        <v>0.94885144831249479</v>
      </c>
      <c r="V956" t="b">
        <f>IF(Model!B962&gt;0,'Calulations '!J956-U956)</f>
        <v>0</v>
      </c>
    </row>
    <row r="957" spans="10:22" x14ac:dyDescent="0.3">
      <c r="J957" s="13">
        <f>IF(OR(Model!B963&gt;7,Model!B963&lt;0.5),3.433,Model!B963)</f>
        <v>3.4329999999999998</v>
      </c>
      <c r="K957" s="13">
        <f>IF(OR(Model!C963&gt;0.4,Model!C963&lt;0.05),0.2550503,Model!C963)</f>
        <v>0.25505030000000001</v>
      </c>
      <c r="L957" s="13">
        <f>IF(OR(Model!D963&gt;5,Model!D963&lt;0.05),2.2251955,Model!D963)</f>
        <v>2.2251954999999999</v>
      </c>
      <c r="M957" s="13">
        <f>IF(OR(Model!E963&gt;3800,Model!E963&lt;0.02),1979.0503,Model!E963)</f>
        <v>1979.0503000000001</v>
      </c>
      <c r="N957" s="13">
        <f>IF(OR(Model!F963&gt;100,Model!F963&lt;0.02),44.390782,Model!F963)</f>
        <v>44.390782000000002</v>
      </c>
      <c r="O957" s="13">
        <f>IF(OR(Model!G963&gt;6,Model!G963&lt;0.02),1.74888827,Model!G963)</f>
        <v>1.7488882699999999</v>
      </c>
      <c r="P957" s="13">
        <f>IF(OR(Model!H963&gt;0.6,Model!H963&lt;0.02),0.3561162,Model!H963)</f>
        <v>0.35611619999999999</v>
      </c>
      <c r="Q957" s="13">
        <f>IF(OR(Model!I963&gt;80,Model!I963&lt;0.02),39.55,Model!I963)</f>
        <v>39.549999999999997</v>
      </c>
      <c r="R957" s="13">
        <f>IF(OR(Model!J963&gt;80,Model!J963&lt;0.02),39.55,Model!J963)</f>
        <v>39.549999999999997</v>
      </c>
      <c r="S957" s="13">
        <f>IF(OR(Model!K963&gt;120,Model!K963&lt;0.02),63.9,Model!K963)</f>
        <v>63.9</v>
      </c>
      <c r="T957" s="13">
        <f>IF(OR(Model!L963&gt;11,Model!L963&lt;0.02),6.4719718,Model!L963)</f>
        <v>6.4719718000000004</v>
      </c>
      <c r="U957" s="13">
        <f t="shared" si="14"/>
        <v>0.94885144831249479</v>
      </c>
      <c r="V957" t="b">
        <f>IF(Model!B963&gt;0,'Calulations '!J957-U957)</f>
        <v>0</v>
      </c>
    </row>
    <row r="958" spans="10:22" x14ac:dyDescent="0.3">
      <c r="J958" s="13">
        <f>IF(OR(Model!B964&gt;7,Model!B964&lt;0.5),3.433,Model!B964)</f>
        <v>3.4329999999999998</v>
      </c>
      <c r="K958" s="13">
        <f>IF(OR(Model!C964&gt;0.4,Model!C964&lt;0.05),0.2550503,Model!C964)</f>
        <v>0.25505030000000001</v>
      </c>
      <c r="L958" s="13">
        <f>IF(OR(Model!D964&gt;5,Model!D964&lt;0.05),2.2251955,Model!D964)</f>
        <v>2.2251954999999999</v>
      </c>
      <c r="M958" s="13">
        <f>IF(OR(Model!E964&gt;3800,Model!E964&lt;0.02),1979.0503,Model!E964)</f>
        <v>1979.0503000000001</v>
      </c>
      <c r="N958" s="13">
        <f>IF(OR(Model!F964&gt;100,Model!F964&lt;0.02),44.390782,Model!F964)</f>
        <v>44.390782000000002</v>
      </c>
      <c r="O958" s="13">
        <f>IF(OR(Model!G964&gt;6,Model!G964&lt;0.02),1.74888827,Model!G964)</f>
        <v>1.7488882699999999</v>
      </c>
      <c r="P958" s="13">
        <f>IF(OR(Model!H964&gt;0.6,Model!H964&lt;0.02),0.3561162,Model!H964)</f>
        <v>0.35611619999999999</v>
      </c>
      <c r="Q958" s="13">
        <f>IF(OR(Model!I964&gt;80,Model!I964&lt;0.02),39.55,Model!I964)</f>
        <v>39.549999999999997</v>
      </c>
      <c r="R958" s="13">
        <f>IF(OR(Model!J964&gt;80,Model!J964&lt;0.02),39.55,Model!J964)</f>
        <v>39.549999999999997</v>
      </c>
      <c r="S958" s="13">
        <f>IF(OR(Model!K964&gt;120,Model!K964&lt;0.02),63.9,Model!K964)</f>
        <v>63.9</v>
      </c>
      <c r="T958" s="13">
        <f>IF(OR(Model!L964&gt;11,Model!L964&lt;0.02),6.4719718,Model!L964)</f>
        <v>6.4719718000000004</v>
      </c>
      <c r="U958" s="13">
        <f t="shared" si="14"/>
        <v>0.94885144831249479</v>
      </c>
      <c r="V958" t="b">
        <f>IF(Model!B964&gt;0,'Calulations '!J958-U958)</f>
        <v>0</v>
      </c>
    </row>
    <row r="959" spans="10:22" x14ac:dyDescent="0.3">
      <c r="J959" s="13">
        <f>IF(OR(Model!B965&gt;7,Model!B965&lt;0.5),3.433,Model!B965)</f>
        <v>3.4329999999999998</v>
      </c>
      <c r="K959" s="13">
        <f>IF(OR(Model!C965&gt;0.4,Model!C965&lt;0.05),0.2550503,Model!C965)</f>
        <v>0.25505030000000001</v>
      </c>
      <c r="L959" s="13">
        <f>IF(OR(Model!D965&gt;5,Model!D965&lt;0.05),2.2251955,Model!D965)</f>
        <v>2.2251954999999999</v>
      </c>
      <c r="M959" s="13">
        <f>IF(OR(Model!E965&gt;3800,Model!E965&lt;0.02),1979.0503,Model!E965)</f>
        <v>1979.0503000000001</v>
      </c>
      <c r="N959" s="13">
        <f>IF(OR(Model!F965&gt;100,Model!F965&lt;0.02),44.390782,Model!F965)</f>
        <v>44.390782000000002</v>
      </c>
      <c r="O959" s="13">
        <f>IF(OR(Model!G965&gt;6,Model!G965&lt;0.02),1.74888827,Model!G965)</f>
        <v>1.7488882699999999</v>
      </c>
      <c r="P959" s="13">
        <f>IF(OR(Model!H965&gt;0.6,Model!H965&lt;0.02),0.3561162,Model!H965)</f>
        <v>0.35611619999999999</v>
      </c>
      <c r="Q959" s="13">
        <f>IF(OR(Model!I965&gt;80,Model!I965&lt;0.02),39.55,Model!I965)</f>
        <v>39.549999999999997</v>
      </c>
      <c r="R959" s="13">
        <f>IF(OR(Model!J965&gt;80,Model!J965&lt;0.02),39.55,Model!J965)</f>
        <v>39.549999999999997</v>
      </c>
      <c r="S959" s="13">
        <f>IF(OR(Model!K965&gt;120,Model!K965&lt;0.02),63.9,Model!K965)</f>
        <v>63.9</v>
      </c>
      <c r="T959" s="13">
        <f>IF(OR(Model!L965&gt;11,Model!L965&lt;0.02),6.4719718,Model!L965)</f>
        <v>6.4719718000000004</v>
      </c>
      <c r="U959" s="13">
        <f t="shared" si="14"/>
        <v>0.94885144831249479</v>
      </c>
      <c r="V959" t="b">
        <f>IF(Model!B965&gt;0,'Calulations '!J959-U959)</f>
        <v>0</v>
      </c>
    </row>
    <row r="960" spans="10:22" x14ac:dyDescent="0.3">
      <c r="J960" s="13">
        <f>IF(OR(Model!B966&gt;7,Model!B966&lt;0.5),3.433,Model!B966)</f>
        <v>3.4329999999999998</v>
      </c>
      <c r="K960" s="13">
        <f>IF(OR(Model!C966&gt;0.4,Model!C966&lt;0.05),0.2550503,Model!C966)</f>
        <v>0.25505030000000001</v>
      </c>
      <c r="L960" s="13">
        <f>IF(OR(Model!D966&gt;5,Model!D966&lt;0.05),2.2251955,Model!D966)</f>
        <v>2.2251954999999999</v>
      </c>
      <c r="M960" s="13">
        <f>IF(OR(Model!E966&gt;3800,Model!E966&lt;0.02),1979.0503,Model!E966)</f>
        <v>1979.0503000000001</v>
      </c>
      <c r="N960" s="13">
        <f>IF(OR(Model!F966&gt;100,Model!F966&lt;0.02),44.390782,Model!F966)</f>
        <v>44.390782000000002</v>
      </c>
      <c r="O960" s="13">
        <f>IF(OR(Model!G966&gt;6,Model!G966&lt;0.02),1.74888827,Model!G966)</f>
        <v>1.7488882699999999</v>
      </c>
      <c r="P960" s="13">
        <f>IF(OR(Model!H966&gt;0.6,Model!H966&lt;0.02),0.3561162,Model!H966)</f>
        <v>0.35611619999999999</v>
      </c>
      <c r="Q960" s="13">
        <f>IF(OR(Model!I966&gt;80,Model!I966&lt;0.02),39.55,Model!I966)</f>
        <v>39.549999999999997</v>
      </c>
      <c r="R960" s="13">
        <f>IF(OR(Model!J966&gt;80,Model!J966&lt;0.02),39.55,Model!J966)</f>
        <v>39.549999999999997</v>
      </c>
      <c r="S960" s="13">
        <f>IF(OR(Model!K966&gt;120,Model!K966&lt;0.02),63.9,Model!K966)</f>
        <v>63.9</v>
      </c>
      <c r="T960" s="13">
        <f>IF(OR(Model!L966&gt;11,Model!L966&lt;0.02),6.4719718,Model!L966)</f>
        <v>6.4719718000000004</v>
      </c>
      <c r="U960" s="13">
        <f t="shared" si="14"/>
        <v>0.94885144831249479</v>
      </c>
      <c r="V960" t="b">
        <f>IF(Model!B966&gt;0,'Calulations '!J960-U960)</f>
        <v>0</v>
      </c>
    </row>
    <row r="961" spans="10:22" x14ac:dyDescent="0.3">
      <c r="J961" s="13">
        <f>IF(OR(Model!B967&gt;7,Model!B967&lt;0.5),3.433,Model!B967)</f>
        <v>3.4329999999999998</v>
      </c>
      <c r="K961" s="13">
        <f>IF(OR(Model!C967&gt;0.4,Model!C967&lt;0.05),0.2550503,Model!C967)</f>
        <v>0.25505030000000001</v>
      </c>
      <c r="L961" s="13">
        <f>IF(OR(Model!D967&gt;5,Model!D967&lt;0.05),2.2251955,Model!D967)</f>
        <v>2.2251954999999999</v>
      </c>
      <c r="M961" s="13">
        <f>IF(OR(Model!E967&gt;3800,Model!E967&lt;0.02),1979.0503,Model!E967)</f>
        <v>1979.0503000000001</v>
      </c>
      <c r="N961" s="13">
        <f>IF(OR(Model!F967&gt;100,Model!F967&lt;0.02),44.390782,Model!F967)</f>
        <v>44.390782000000002</v>
      </c>
      <c r="O961" s="13">
        <f>IF(OR(Model!G967&gt;6,Model!G967&lt;0.02),1.74888827,Model!G967)</f>
        <v>1.7488882699999999</v>
      </c>
      <c r="P961" s="13">
        <f>IF(OR(Model!H967&gt;0.6,Model!H967&lt;0.02),0.3561162,Model!H967)</f>
        <v>0.35611619999999999</v>
      </c>
      <c r="Q961" s="13">
        <f>IF(OR(Model!I967&gt;80,Model!I967&lt;0.02),39.55,Model!I967)</f>
        <v>39.549999999999997</v>
      </c>
      <c r="R961" s="13">
        <f>IF(OR(Model!J967&gt;80,Model!J967&lt;0.02),39.55,Model!J967)</f>
        <v>39.549999999999997</v>
      </c>
      <c r="S961" s="13">
        <f>IF(OR(Model!K967&gt;120,Model!K967&lt;0.02),63.9,Model!K967)</f>
        <v>63.9</v>
      </c>
      <c r="T961" s="13">
        <f>IF(OR(Model!L967&gt;11,Model!L967&lt;0.02),6.4719718,Model!L967)</f>
        <v>6.4719718000000004</v>
      </c>
      <c r="U961" s="13">
        <f t="shared" si="14"/>
        <v>0.94885144831249479</v>
      </c>
      <c r="V961" t="b">
        <f>IF(Model!B967&gt;0,'Calulations '!J961-U961)</f>
        <v>0</v>
      </c>
    </row>
    <row r="962" spans="10:22" x14ac:dyDescent="0.3">
      <c r="J962" s="13">
        <f>IF(OR(Model!B968&gt;7,Model!B968&lt;0.5),3.433,Model!B968)</f>
        <v>3.4329999999999998</v>
      </c>
      <c r="K962" s="13">
        <f>IF(OR(Model!C968&gt;0.4,Model!C968&lt;0.05),0.2550503,Model!C968)</f>
        <v>0.25505030000000001</v>
      </c>
      <c r="L962" s="13">
        <f>IF(OR(Model!D968&gt;5,Model!D968&lt;0.05),2.2251955,Model!D968)</f>
        <v>2.2251954999999999</v>
      </c>
      <c r="M962" s="13">
        <f>IF(OR(Model!E968&gt;3800,Model!E968&lt;0.02),1979.0503,Model!E968)</f>
        <v>1979.0503000000001</v>
      </c>
      <c r="N962" s="13">
        <f>IF(OR(Model!F968&gt;100,Model!F968&lt;0.02),44.390782,Model!F968)</f>
        <v>44.390782000000002</v>
      </c>
      <c r="O962" s="13">
        <f>IF(OR(Model!G968&gt;6,Model!G968&lt;0.02),1.74888827,Model!G968)</f>
        <v>1.7488882699999999</v>
      </c>
      <c r="P962" s="13">
        <f>IF(OR(Model!H968&gt;0.6,Model!H968&lt;0.02),0.3561162,Model!H968)</f>
        <v>0.35611619999999999</v>
      </c>
      <c r="Q962" s="13">
        <f>IF(OR(Model!I968&gt;80,Model!I968&lt;0.02),39.55,Model!I968)</f>
        <v>39.549999999999997</v>
      </c>
      <c r="R962" s="13">
        <f>IF(OR(Model!J968&gt;80,Model!J968&lt;0.02),39.55,Model!J968)</f>
        <v>39.549999999999997</v>
      </c>
      <c r="S962" s="13">
        <f>IF(OR(Model!K968&gt;120,Model!K968&lt;0.02),63.9,Model!K968)</f>
        <v>63.9</v>
      </c>
      <c r="T962" s="13">
        <f>IF(OR(Model!L968&gt;11,Model!L968&lt;0.02),6.4719718,Model!L968)</f>
        <v>6.4719718000000004</v>
      </c>
      <c r="U962" s="13">
        <f t="shared" si="14"/>
        <v>0.94885144831249479</v>
      </c>
      <c r="V962" t="b">
        <f>IF(Model!B968&gt;0,'Calulations '!J962-U962)</f>
        <v>0</v>
      </c>
    </row>
    <row r="963" spans="10:22" x14ac:dyDescent="0.3">
      <c r="J963" s="13">
        <f>IF(OR(Model!B969&gt;7,Model!B969&lt;0.5),3.433,Model!B969)</f>
        <v>3.4329999999999998</v>
      </c>
      <c r="K963" s="13">
        <f>IF(OR(Model!C969&gt;0.4,Model!C969&lt;0.05),0.2550503,Model!C969)</f>
        <v>0.25505030000000001</v>
      </c>
      <c r="L963" s="13">
        <f>IF(OR(Model!D969&gt;5,Model!D969&lt;0.05),2.2251955,Model!D969)</f>
        <v>2.2251954999999999</v>
      </c>
      <c r="M963" s="13">
        <f>IF(OR(Model!E969&gt;3800,Model!E969&lt;0.02),1979.0503,Model!E969)</f>
        <v>1979.0503000000001</v>
      </c>
      <c r="N963" s="13">
        <f>IF(OR(Model!F969&gt;100,Model!F969&lt;0.02),44.390782,Model!F969)</f>
        <v>44.390782000000002</v>
      </c>
      <c r="O963" s="13">
        <f>IF(OR(Model!G969&gt;6,Model!G969&lt;0.02),1.74888827,Model!G969)</f>
        <v>1.7488882699999999</v>
      </c>
      <c r="P963" s="13">
        <f>IF(OR(Model!H969&gt;0.6,Model!H969&lt;0.02),0.3561162,Model!H969)</f>
        <v>0.35611619999999999</v>
      </c>
      <c r="Q963" s="13">
        <f>IF(OR(Model!I969&gt;80,Model!I969&lt;0.02),39.55,Model!I969)</f>
        <v>39.549999999999997</v>
      </c>
      <c r="R963" s="13">
        <f>IF(OR(Model!J969&gt;80,Model!J969&lt;0.02),39.55,Model!J969)</f>
        <v>39.549999999999997</v>
      </c>
      <c r="S963" s="13">
        <f>IF(OR(Model!K969&gt;120,Model!K969&lt;0.02),63.9,Model!K969)</f>
        <v>63.9</v>
      </c>
      <c r="T963" s="13">
        <f>IF(OR(Model!L969&gt;11,Model!L969&lt;0.02),6.4719718,Model!L969)</f>
        <v>6.4719718000000004</v>
      </c>
      <c r="U963" s="13">
        <f t="shared" si="14"/>
        <v>0.94885144831249479</v>
      </c>
      <c r="V963" t="b">
        <f>IF(Model!B969&gt;0,'Calulations '!J963-U963)</f>
        <v>0</v>
      </c>
    </row>
    <row r="964" spans="10:22" x14ac:dyDescent="0.3">
      <c r="J964" s="13">
        <f>IF(OR(Model!B970&gt;7,Model!B970&lt;0.5),3.433,Model!B970)</f>
        <v>3.4329999999999998</v>
      </c>
      <c r="K964" s="13">
        <f>IF(OR(Model!C970&gt;0.4,Model!C970&lt;0.05),0.2550503,Model!C970)</f>
        <v>0.25505030000000001</v>
      </c>
      <c r="L964" s="13">
        <f>IF(OR(Model!D970&gt;5,Model!D970&lt;0.05),2.2251955,Model!D970)</f>
        <v>2.2251954999999999</v>
      </c>
      <c r="M964" s="13">
        <f>IF(OR(Model!E970&gt;3800,Model!E970&lt;0.02),1979.0503,Model!E970)</f>
        <v>1979.0503000000001</v>
      </c>
      <c r="N964" s="13">
        <f>IF(OR(Model!F970&gt;100,Model!F970&lt;0.02),44.390782,Model!F970)</f>
        <v>44.390782000000002</v>
      </c>
      <c r="O964" s="13">
        <f>IF(OR(Model!G970&gt;6,Model!G970&lt;0.02),1.74888827,Model!G970)</f>
        <v>1.7488882699999999</v>
      </c>
      <c r="P964" s="13">
        <f>IF(OR(Model!H970&gt;0.6,Model!H970&lt;0.02),0.3561162,Model!H970)</f>
        <v>0.35611619999999999</v>
      </c>
      <c r="Q964" s="13">
        <f>IF(OR(Model!I970&gt;80,Model!I970&lt;0.02),39.55,Model!I970)</f>
        <v>39.549999999999997</v>
      </c>
      <c r="R964" s="13">
        <f>IF(OR(Model!J970&gt;80,Model!J970&lt;0.02),39.55,Model!J970)</f>
        <v>39.549999999999997</v>
      </c>
      <c r="S964" s="13">
        <f>IF(OR(Model!K970&gt;120,Model!K970&lt;0.02),63.9,Model!K970)</f>
        <v>63.9</v>
      </c>
      <c r="T964" s="13">
        <f>IF(OR(Model!L970&gt;11,Model!L970&lt;0.02),6.4719718,Model!L970)</f>
        <v>6.4719718000000004</v>
      </c>
      <c r="U964" s="13">
        <f t="shared" si="14"/>
        <v>0.94885144831249479</v>
      </c>
      <c r="V964" t="b">
        <f>IF(Model!B970&gt;0,'Calulations '!J964-U964)</f>
        <v>0</v>
      </c>
    </row>
    <row r="965" spans="10:22" x14ac:dyDescent="0.3">
      <c r="J965" s="13">
        <f>IF(OR(Model!B971&gt;7,Model!B971&lt;0.5),3.433,Model!B971)</f>
        <v>3.4329999999999998</v>
      </c>
      <c r="K965" s="13">
        <f>IF(OR(Model!C971&gt;0.4,Model!C971&lt;0.05),0.2550503,Model!C971)</f>
        <v>0.25505030000000001</v>
      </c>
      <c r="L965" s="13">
        <f>IF(OR(Model!D971&gt;5,Model!D971&lt;0.05),2.2251955,Model!D971)</f>
        <v>2.2251954999999999</v>
      </c>
      <c r="M965" s="13">
        <f>IF(OR(Model!E971&gt;3800,Model!E971&lt;0.02),1979.0503,Model!E971)</f>
        <v>1979.0503000000001</v>
      </c>
      <c r="N965" s="13">
        <f>IF(OR(Model!F971&gt;100,Model!F971&lt;0.02),44.390782,Model!F971)</f>
        <v>44.390782000000002</v>
      </c>
      <c r="O965" s="13">
        <f>IF(OR(Model!G971&gt;6,Model!G971&lt;0.02),1.74888827,Model!G971)</f>
        <v>1.7488882699999999</v>
      </c>
      <c r="P965" s="13">
        <f>IF(OR(Model!H971&gt;0.6,Model!H971&lt;0.02),0.3561162,Model!H971)</f>
        <v>0.35611619999999999</v>
      </c>
      <c r="Q965" s="13">
        <f>IF(OR(Model!I971&gt;80,Model!I971&lt;0.02),39.55,Model!I971)</f>
        <v>39.549999999999997</v>
      </c>
      <c r="R965" s="13">
        <f>IF(OR(Model!J971&gt;80,Model!J971&lt;0.02),39.55,Model!J971)</f>
        <v>39.549999999999997</v>
      </c>
      <c r="S965" s="13">
        <f>IF(OR(Model!K971&gt;120,Model!K971&lt;0.02),63.9,Model!K971)</f>
        <v>63.9</v>
      </c>
      <c r="T965" s="13">
        <f>IF(OR(Model!L971&gt;11,Model!L971&lt;0.02),6.4719718,Model!L971)</f>
        <v>6.4719718000000004</v>
      </c>
      <c r="U965" s="13">
        <f t="shared" si="14"/>
        <v>0.94885144831249479</v>
      </c>
      <c r="V965" t="b">
        <f>IF(Model!B971&gt;0,'Calulations '!J965-U965)</f>
        <v>0</v>
      </c>
    </row>
    <row r="966" spans="10:22" x14ac:dyDescent="0.3">
      <c r="J966" s="13">
        <f>IF(OR(Model!B972&gt;7,Model!B972&lt;0.5),3.433,Model!B972)</f>
        <v>3.4329999999999998</v>
      </c>
      <c r="K966" s="13">
        <f>IF(OR(Model!C972&gt;0.4,Model!C972&lt;0.05),0.2550503,Model!C972)</f>
        <v>0.25505030000000001</v>
      </c>
      <c r="L966" s="13">
        <f>IF(OR(Model!D972&gt;5,Model!D972&lt;0.05),2.2251955,Model!D972)</f>
        <v>2.2251954999999999</v>
      </c>
      <c r="M966" s="13">
        <f>IF(OR(Model!E972&gt;3800,Model!E972&lt;0.02),1979.0503,Model!E972)</f>
        <v>1979.0503000000001</v>
      </c>
      <c r="N966" s="13">
        <f>IF(OR(Model!F972&gt;100,Model!F972&lt;0.02),44.390782,Model!F972)</f>
        <v>44.390782000000002</v>
      </c>
      <c r="O966" s="13">
        <f>IF(OR(Model!G972&gt;6,Model!G972&lt;0.02),1.74888827,Model!G972)</f>
        <v>1.7488882699999999</v>
      </c>
      <c r="P966" s="13">
        <f>IF(OR(Model!H972&gt;0.6,Model!H972&lt;0.02),0.3561162,Model!H972)</f>
        <v>0.35611619999999999</v>
      </c>
      <c r="Q966" s="13">
        <f>IF(OR(Model!I972&gt;80,Model!I972&lt;0.02),39.55,Model!I972)</f>
        <v>39.549999999999997</v>
      </c>
      <c r="R966" s="13">
        <f>IF(OR(Model!J972&gt;80,Model!J972&lt;0.02),39.55,Model!J972)</f>
        <v>39.549999999999997</v>
      </c>
      <c r="S966" s="13">
        <f>IF(OR(Model!K972&gt;120,Model!K972&lt;0.02),63.9,Model!K972)</f>
        <v>63.9</v>
      </c>
      <c r="T966" s="13">
        <f>IF(OR(Model!L972&gt;11,Model!L972&lt;0.02),6.4719718,Model!L972)</f>
        <v>6.4719718000000004</v>
      </c>
      <c r="U966" s="13">
        <f t="shared" si="14"/>
        <v>0.94885144831249479</v>
      </c>
      <c r="V966" t="b">
        <f>IF(Model!B972&gt;0,'Calulations '!J966-U966)</f>
        <v>0</v>
      </c>
    </row>
    <row r="967" spans="10:22" x14ac:dyDescent="0.3">
      <c r="J967" s="13">
        <f>IF(OR(Model!B973&gt;7,Model!B973&lt;0.5),3.433,Model!B973)</f>
        <v>3.4329999999999998</v>
      </c>
      <c r="K967" s="13">
        <f>IF(OR(Model!C973&gt;0.4,Model!C973&lt;0.05),0.2550503,Model!C973)</f>
        <v>0.25505030000000001</v>
      </c>
      <c r="L967" s="13">
        <f>IF(OR(Model!D973&gt;5,Model!D973&lt;0.05),2.2251955,Model!D973)</f>
        <v>2.2251954999999999</v>
      </c>
      <c r="M967" s="13">
        <f>IF(OR(Model!E973&gt;3800,Model!E973&lt;0.02),1979.0503,Model!E973)</f>
        <v>1979.0503000000001</v>
      </c>
      <c r="N967" s="13">
        <f>IF(OR(Model!F973&gt;100,Model!F973&lt;0.02),44.390782,Model!F973)</f>
        <v>44.390782000000002</v>
      </c>
      <c r="O967" s="13">
        <f>IF(OR(Model!G973&gt;6,Model!G973&lt;0.02),1.74888827,Model!G973)</f>
        <v>1.7488882699999999</v>
      </c>
      <c r="P967" s="13">
        <f>IF(OR(Model!H973&gt;0.6,Model!H973&lt;0.02),0.3561162,Model!H973)</f>
        <v>0.35611619999999999</v>
      </c>
      <c r="Q967" s="13">
        <f>IF(OR(Model!I973&gt;80,Model!I973&lt;0.02),39.55,Model!I973)</f>
        <v>39.549999999999997</v>
      </c>
      <c r="R967" s="13">
        <f>IF(OR(Model!J973&gt;80,Model!J973&lt;0.02),39.55,Model!J973)</f>
        <v>39.549999999999997</v>
      </c>
      <c r="S967" s="13">
        <f>IF(OR(Model!K973&gt;120,Model!K973&lt;0.02),63.9,Model!K973)</f>
        <v>63.9</v>
      </c>
      <c r="T967" s="13">
        <f>IF(OR(Model!L973&gt;11,Model!L973&lt;0.02),6.4719718,Model!L973)</f>
        <v>6.4719718000000004</v>
      </c>
      <c r="U967" s="13">
        <f t="shared" si="14"/>
        <v>0.94885144831249479</v>
      </c>
      <c r="V967" t="b">
        <f>IF(Model!B973&gt;0,'Calulations '!J967-U967)</f>
        <v>0</v>
      </c>
    </row>
    <row r="968" spans="10:22" x14ac:dyDescent="0.3">
      <c r="J968" s="13">
        <f>IF(OR(Model!B974&gt;7,Model!B974&lt;0.5),3.433,Model!B974)</f>
        <v>3.4329999999999998</v>
      </c>
      <c r="K968" s="13">
        <f>IF(OR(Model!C974&gt;0.4,Model!C974&lt;0.05),0.2550503,Model!C974)</f>
        <v>0.25505030000000001</v>
      </c>
      <c r="L968" s="13">
        <f>IF(OR(Model!D974&gt;5,Model!D974&lt;0.05),2.2251955,Model!D974)</f>
        <v>2.2251954999999999</v>
      </c>
      <c r="M968" s="13">
        <f>IF(OR(Model!E974&gt;3800,Model!E974&lt;0.02),1979.0503,Model!E974)</f>
        <v>1979.0503000000001</v>
      </c>
      <c r="N968" s="13">
        <f>IF(OR(Model!F974&gt;100,Model!F974&lt;0.02),44.390782,Model!F974)</f>
        <v>44.390782000000002</v>
      </c>
      <c r="O968" s="13">
        <f>IF(OR(Model!G974&gt;6,Model!G974&lt;0.02),1.74888827,Model!G974)</f>
        <v>1.7488882699999999</v>
      </c>
      <c r="P968" s="13">
        <f>IF(OR(Model!H974&gt;0.6,Model!H974&lt;0.02),0.3561162,Model!H974)</f>
        <v>0.35611619999999999</v>
      </c>
      <c r="Q968" s="13">
        <f>IF(OR(Model!I974&gt;80,Model!I974&lt;0.02),39.55,Model!I974)</f>
        <v>39.549999999999997</v>
      </c>
      <c r="R968" s="13">
        <f>IF(OR(Model!J974&gt;80,Model!J974&lt;0.02),39.55,Model!J974)</f>
        <v>39.549999999999997</v>
      </c>
      <c r="S968" s="13">
        <f>IF(OR(Model!K974&gt;120,Model!K974&lt;0.02),63.9,Model!K974)</f>
        <v>63.9</v>
      </c>
      <c r="T968" s="13">
        <f>IF(OR(Model!L974&gt;11,Model!L974&lt;0.02),6.4719718,Model!L974)</f>
        <v>6.4719718000000004</v>
      </c>
      <c r="U968" s="13">
        <f t="shared" si="14"/>
        <v>0.94885144831249479</v>
      </c>
      <c r="V968" t="b">
        <f>IF(Model!B974&gt;0,'Calulations '!J968-U968)</f>
        <v>0</v>
      </c>
    </row>
    <row r="969" spans="10:22" x14ac:dyDescent="0.3">
      <c r="J969" s="13">
        <f>IF(OR(Model!B975&gt;7,Model!B975&lt;0.5),3.433,Model!B975)</f>
        <v>3.4329999999999998</v>
      </c>
      <c r="K969" s="13">
        <f>IF(OR(Model!C975&gt;0.4,Model!C975&lt;0.05),0.2550503,Model!C975)</f>
        <v>0.25505030000000001</v>
      </c>
      <c r="L969" s="13">
        <f>IF(OR(Model!D975&gt;5,Model!D975&lt;0.05),2.2251955,Model!D975)</f>
        <v>2.2251954999999999</v>
      </c>
      <c r="M969" s="13">
        <f>IF(OR(Model!E975&gt;3800,Model!E975&lt;0.02),1979.0503,Model!E975)</f>
        <v>1979.0503000000001</v>
      </c>
      <c r="N969" s="13">
        <f>IF(OR(Model!F975&gt;100,Model!F975&lt;0.02),44.390782,Model!F975)</f>
        <v>44.390782000000002</v>
      </c>
      <c r="O969" s="13">
        <f>IF(OR(Model!G975&gt;6,Model!G975&lt;0.02),1.74888827,Model!G975)</f>
        <v>1.7488882699999999</v>
      </c>
      <c r="P969" s="13">
        <f>IF(OR(Model!H975&gt;0.6,Model!H975&lt;0.02),0.3561162,Model!H975)</f>
        <v>0.35611619999999999</v>
      </c>
      <c r="Q969" s="13">
        <f>IF(OR(Model!I975&gt;80,Model!I975&lt;0.02),39.55,Model!I975)</f>
        <v>39.549999999999997</v>
      </c>
      <c r="R969" s="13">
        <f>IF(OR(Model!J975&gt;80,Model!J975&lt;0.02),39.55,Model!J975)</f>
        <v>39.549999999999997</v>
      </c>
      <c r="S969" s="13">
        <f>IF(OR(Model!K975&gt;120,Model!K975&lt;0.02),63.9,Model!K975)</f>
        <v>63.9</v>
      </c>
      <c r="T969" s="13">
        <f>IF(OR(Model!L975&gt;11,Model!L975&lt;0.02),6.4719718,Model!L975)</f>
        <v>6.4719718000000004</v>
      </c>
      <c r="U969" s="13">
        <f t="shared" si="14"/>
        <v>0.94885144831249479</v>
      </c>
      <c r="V969" t="b">
        <f>IF(Model!B975&gt;0,'Calulations '!J969-U969)</f>
        <v>0</v>
      </c>
    </row>
    <row r="970" spans="10:22" x14ac:dyDescent="0.3">
      <c r="J970" s="13">
        <f>IF(OR(Model!B976&gt;7,Model!B976&lt;0.5),3.433,Model!B976)</f>
        <v>3.4329999999999998</v>
      </c>
      <c r="K970" s="13">
        <f>IF(OR(Model!C976&gt;0.4,Model!C976&lt;0.05),0.2550503,Model!C976)</f>
        <v>0.25505030000000001</v>
      </c>
      <c r="L970" s="13">
        <f>IF(OR(Model!D976&gt;5,Model!D976&lt;0.05),2.2251955,Model!D976)</f>
        <v>2.2251954999999999</v>
      </c>
      <c r="M970" s="13">
        <f>IF(OR(Model!E976&gt;3800,Model!E976&lt;0.02),1979.0503,Model!E976)</f>
        <v>1979.0503000000001</v>
      </c>
      <c r="N970" s="13">
        <f>IF(OR(Model!F976&gt;100,Model!F976&lt;0.02),44.390782,Model!F976)</f>
        <v>44.390782000000002</v>
      </c>
      <c r="O970" s="13">
        <f>IF(OR(Model!G976&gt;6,Model!G976&lt;0.02),1.74888827,Model!G976)</f>
        <v>1.7488882699999999</v>
      </c>
      <c r="P970" s="13">
        <f>IF(OR(Model!H976&gt;0.6,Model!H976&lt;0.02),0.3561162,Model!H976)</f>
        <v>0.35611619999999999</v>
      </c>
      <c r="Q970" s="13">
        <f>IF(OR(Model!I976&gt;80,Model!I976&lt;0.02),39.55,Model!I976)</f>
        <v>39.549999999999997</v>
      </c>
      <c r="R970" s="13">
        <f>IF(OR(Model!J976&gt;80,Model!J976&lt;0.02),39.55,Model!J976)</f>
        <v>39.549999999999997</v>
      </c>
      <c r="S970" s="13">
        <f>IF(OR(Model!K976&gt;120,Model!K976&lt;0.02),63.9,Model!K976)</f>
        <v>63.9</v>
      </c>
      <c r="T970" s="13">
        <f>IF(OR(Model!L976&gt;11,Model!L976&lt;0.02),6.4719718,Model!L976)</f>
        <v>6.4719718000000004</v>
      </c>
      <c r="U970" s="13">
        <f t="shared" si="14"/>
        <v>0.94885144831249479</v>
      </c>
      <c r="V970" t="b">
        <f>IF(Model!B976&gt;0,'Calulations '!J970-U970)</f>
        <v>0</v>
      </c>
    </row>
    <row r="971" spans="10:22" x14ac:dyDescent="0.3">
      <c r="J971" s="13">
        <f>IF(OR(Model!B977&gt;7,Model!B977&lt;0.5),3.433,Model!B977)</f>
        <v>3.4329999999999998</v>
      </c>
      <c r="K971" s="13">
        <f>IF(OR(Model!C977&gt;0.4,Model!C977&lt;0.05),0.2550503,Model!C977)</f>
        <v>0.25505030000000001</v>
      </c>
      <c r="L971" s="13">
        <f>IF(OR(Model!D977&gt;5,Model!D977&lt;0.05),2.2251955,Model!D977)</f>
        <v>2.2251954999999999</v>
      </c>
      <c r="M971" s="13">
        <f>IF(OR(Model!E977&gt;3800,Model!E977&lt;0.02),1979.0503,Model!E977)</f>
        <v>1979.0503000000001</v>
      </c>
      <c r="N971" s="13">
        <f>IF(OR(Model!F977&gt;100,Model!F977&lt;0.02),44.390782,Model!F977)</f>
        <v>44.390782000000002</v>
      </c>
      <c r="O971" s="13">
        <f>IF(OR(Model!G977&gt;6,Model!G977&lt;0.02),1.74888827,Model!G977)</f>
        <v>1.7488882699999999</v>
      </c>
      <c r="P971" s="13">
        <f>IF(OR(Model!H977&gt;0.6,Model!H977&lt;0.02),0.3561162,Model!H977)</f>
        <v>0.35611619999999999</v>
      </c>
      <c r="Q971" s="13">
        <f>IF(OR(Model!I977&gt;80,Model!I977&lt;0.02),39.55,Model!I977)</f>
        <v>39.549999999999997</v>
      </c>
      <c r="R971" s="13">
        <f>IF(OR(Model!J977&gt;80,Model!J977&lt;0.02),39.55,Model!J977)</f>
        <v>39.549999999999997</v>
      </c>
      <c r="S971" s="13">
        <f>IF(OR(Model!K977&gt;120,Model!K977&lt;0.02),63.9,Model!K977)</f>
        <v>63.9</v>
      </c>
      <c r="T971" s="13">
        <f>IF(OR(Model!L977&gt;11,Model!L977&lt;0.02),6.4719718,Model!L977)</f>
        <v>6.4719718000000004</v>
      </c>
      <c r="U971" s="13">
        <f t="shared" si="14"/>
        <v>0.94885144831249479</v>
      </c>
      <c r="V971" t="b">
        <f>IF(Model!B977&gt;0,'Calulations '!J971-U971)</f>
        <v>0</v>
      </c>
    </row>
    <row r="972" spans="10:22" x14ac:dyDescent="0.3">
      <c r="J972" s="13">
        <f>IF(OR(Model!B978&gt;7,Model!B978&lt;0.5),3.433,Model!B978)</f>
        <v>3.4329999999999998</v>
      </c>
      <c r="K972" s="13">
        <f>IF(OR(Model!C978&gt;0.4,Model!C978&lt;0.05),0.2550503,Model!C978)</f>
        <v>0.25505030000000001</v>
      </c>
      <c r="L972" s="13">
        <f>IF(OR(Model!D978&gt;5,Model!D978&lt;0.05),2.2251955,Model!D978)</f>
        <v>2.2251954999999999</v>
      </c>
      <c r="M972" s="13">
        <f>IF(OR(Model!E978&gt;3800,Model!E978&lt;0.02),1979.0503,Model!E978)</f>
        <v>1979.0503000000001</v>
      </c>
      <c r="N972" s="13">
        <f>IF(OR(Model!F978&gt;100,Model!F978&lt;0.02),44.390782,Model!F978)</f>
        <v>44.390782000000002</v>
      </c>
      <c r="O972" s="13">
        <f>IF(OR(Model!G978&gt;6,Model!G978&lt;0.02),1.74888827,Model!G978)</f>
        <v>1.7488882699999999</v>
      </c>
      <c r="P972" s="13">
        <f>IF(OR(Model!H978&gt;0.6,Model!H978&lt;0.02),0.3561162,Model!H978)</f>
        <v>0.35611619999999999</v>
      </c>
      <c r="Q972" s="13">
        <f>IF(OR(Model!I978&gt;80,Model!I978&lt;0.02),39.55,Model!I978)</f>
        <v>39.549999999999997</v>
      </c>
      <c r="R972" s="13">
        <f>IF(OR(Model!J978&gt;80,Model!J978&lt;0.02),39.55,Model!J978)</f>
        <v>39.549999999999997</v>
      </c>
      <c r="S972" s="13">
        <f>IF(OR(Model!K978&gt;120,Model!K978&lt;0.02),63.9,Model!K978)</f>
        <v>63.9</v>
      </c>
      <c r="T972" s="13">
        <f>IF(OR(Model!L978&gt;11,Model!L978&lt;0.02),6.4719718,Model!L978)</f>
        <v>6.4719718000000004</v>
      </c>
      <c r="U972" s="13">
        <f t="shared" ref="U972:U1009" si="15">IF($A$10="NF",($B$83+$B$84*K972+$B$85*M972+$B$86*N972+$B$87*R972+$B$88*T972+(L972/39.1)*$B$89+(O972/20.04)*$B$90+(P972/12.16)*$B$91+(K972-0.254695965417868)*(((O972/20.04)-0.0873483583285303)*-7.3498004038469)+(K972-0.254695965417868)*(((P972/12.16)-0.0293638848126801)*-102.292324166221)+$B$94*J972),0)</f>
        <v>0.94885144831249479</v>
      </c>
      <c r="V972" t="b">
        <f>IF(Model!B978&gt;0,'Calulations '!J972-U972)</f>
        <v>0</v>
      </c>
    </row>
    <row r="973" spans="10:22" x14ac:dyDescent="0.3">
      <c r="J973" s="13">
        <f>IF(OR(Model!B979&gt;7,Model!B979&lt;0.5),3.433,Model!B979)</f>
        <v>3.4329999999999998</v>
      </c>
      <c r="K973" s="13">
        <f>IF(OR(Model!C979&gt;0.4,Model!C979&lt;0.05),0.2550503,Model!C979)</f>
        <v>0.25505030000000001</v>
      </c>
      <c r="L973" s="13">
        <f>IF(OR(Model!D979&gt;5,Model!D979&lt;0.05),2.2251955,Model!D979)</f>
        <v>2.2251954999999999</v>
      </c>
      <c r="M973" s="13">
        <f>IF(OR(Model!E979&gt;3800,Model!E979&lt;0.02),1979.0503,Model!E979)</f>
        <v>1979.0503000000001</v>
      </c>
      <c r="N973" s="13">
        <f>IF(OR(Model!F979&gt;100,Model!F979&lt;0.02),44.390782,Model!F979)</f>
        <v>44.390782000000002</v>
      </c>
      <c r="O973" s="13">
        <f>IF(OR(Model!G979&gt;6,Model!G979&lt;0.02),1.74888827,Model!G979)</f>
        <v>1.7488882699999999</v>
      </c>
      <c r="P973" s="13">
        <f>IF(OR(Model!H979&gt;0.6,Model!H979&lt;0.02),0.3561162,Model!H979)</f>
        <v>0.35611619999999999</v>
      </c>
      <c r="Q973" s="13">
        <f>IF(OR(Model!I979&gt;80,Model!I979&lt;0.02),39.55,Model!I979)</f>
        <v>39.549999999999997</v>
      </c>
      <c r="R973" s="13">
        <f>IF(OR(Model!J979&gt;80,Model!J979&lt;0.02),39.55,Model!J979)</f>
        <v>39.549999999999997</v>
      </c>
      <c r="S973" s="13">
        <f>IF(OR(Model!K979&gt;120,Model!K979&lt;0.02),63.9,Model!K979)</f>
        <v>63.9</v>
      </c>
      <c r="T973" s="13">
        <f>IF(OR(Model!L979&gt;11,Model!L979&lt;0.02),6.4719718,Model!L979)</f>
        <v>6.4719718000000004</v>
      </c>
      <c r="U973" s="13">
        <f t="shared" si="15"/>
        <v>0.94885144831249479</v>
      </c>
      <c r="V973" t="b">
        <f>IF(Model!B979&gt;0,'Calulations '!J973-U973)</f>
        <v>0</v>
      </c>
    </row>
    <row r="974" spans="10:22" x14ac:dyDescent="0.3">
      <c r="J974" s="13">
        <f>IF(OR(Model!B980&gt;7,Model!B980&lt;0.5),3.433,Model!B980)</f>
        <v>3.4329999999999998</v>
      </c>
      <c r="K974" s="13">
        <f>IF(OR(Model!C980&gt;0.4,Model!C980&lt;0.05),0.2550503,Model!C980)</f>
        <v>0.25505030000000001</v>
      </c>
      <c r="L974" s="13">
        <f>IF(OR(Model!D980&gt;5,Model!D980&lt;0.05),2.2251955,Model!D980)</f>
        <v>2.2251954999999999</v>
      </c>
      <c r="M974" s="13">
        <f>IF(OR(Model!E980&gt;3800,Model!E980&lt;0.02),1979.0503,Model!E980)</f>
        <v>1979.0503000000001</v>
      </c>
      <c r="N974" s="13">
        <f>IF(OR(Model!F980&gt;100,Model!F980&lt;0.02),44.390782,Model!F980)</f>
        <v>44.390782000000002</v>
      </c>
      <c r="O974" s="13">
        <f>IF(OR(Model!G980&gt;6,Model!G980&lt;0.02),1.74888827,Model!G980)</f>
        <v>1.7488882699999999</v>
      </c>
      <c r="P974" s="13">
        <f>IF(OR(Model!H980&gt;0.6,Model!H980&lt;0.02),0.3561162,Model!H980)</f>
        <v>0.35611619999999999</v>
      </c>
      <c r="Q974" s="13">
        <f>IF(OR(Model!I980&gt;80,Model!I980&lt;0.02),39.55,Model!I980)</f>
        <v>39.549999999999997</v>
      </c>
      <c r="R974" s="13">
        <f>IF(OR(Model!J980&gt;80,Model!J980&lt;0.02),39.55,Model!J980)</f>
        <v>39.549999999999997</v>
      </c>
      <c r="S974" s="13">
        <f>IF(OR(Model!K980&gt;120,Model!K980&lt;0.02),63.9,Model!K980)</f>
        <v>63.9</v>
      </c>
      <c r="T974" s="13">
        <f>IF(OR(Model!L980&gt;11,Model!L980&lt;0.02),6.4719718,Model!L980)</f>
        <v>6.4719718000000004</v>
      </c>
      <c r="U974" s="13">
        <f t="shared" si="15"/>
        <v>0.94885144831249479</v>
      </c>
      <c r="V974" t="b">
        <f>IF(Model!B980&gt;0,'Calulations '!J974-U974)</f>
        <v>0</v>
      </c>
    </row>
    <row r="975" spans="10:22" x14ac:dyDescent="0.3">
      <c r="J975" s="13">
        <f>IF(OR(Model!B981&gt;7,Model!B981&lt;0.5),3.433,Model!B981)</f>
        <v>3.4329999999999998</v>
      </c>
      <c r="K975" s="13">
        <f>IF(OR(Model!C981&gt;0.4,Model!C981&lt;0.05),0.2550503,Model!C981)</f>
        <v>0.25505030000000001</v>
      </c>
      <c r="L975" s="13">
        <f>IF(OR(Model!D981&gt;5,Model!D981&lt;0.05),2.2251955,Model!D981)</f>
        <v>2.2251954999999999</v>
      </c>
      <c r="M975" s="13">
        <f>IF(OR(Model!E981&gt;3800,Model!E981&lt;0.02),1979.0503,Model!E981)</f>
        <v>1979.0503000000001</v>
      </c>
      <c r="N975" s="13">
        <f>IF(OR(Model!F981&gt;100,Model!F981&lt;0.02),44.390782,Model!F981)</f>
        <v>44.390782000000002</v>
      </c>
      <c r="O975" s="13">
        <f>IF(OR(Model!G981&gt;6,Model!G981&lt;0.02),1.74888827,Model!G981)</f>
        <v>1.7488882699999999</v>
      </c>
      <c r="P975" s="13">
        <f>IF(OR(Model!H981&gt;0.6,Model!H981&lt;0.02),0.3561162,Model!H981)</f>
        <v>0.35611619999999999</v>
      </c>
      <c r="Q975" s="13">
        <f>IF(OR(Model!I981&gt;80,Model!I981&lt;0.02),39.55,Model!I981)</f>
        <v>39.549999999999997</v>
      </c>
      <c r="R975" s="13">
        <f>IF(OR(Model!J981&gt;80,Model!J981&lt;0.02),39.55,Model!J981)</f>
        <v>39.549999999999997</v>
      </c>
      <c r="S975" s="13">
        <f>IF(OR(Model!K981&gt;120,Model!K981&lt;0.02),63.9,Model!K981)</f>
        <v>63.9</v>
      </c>
      <c r="T975" s="13">
        <f>IF(OR(Model!L981&gt;11,Model!L981&lt;0.02),6.4719718,Model!L981)</f>
        <v>6.4719718000000004</v>
      </c>
      <c r="U975" s="13">
        <f t="shared" si="15"/>
        <v>0.94885144831249479</v>
      </c>
      <c r="V975" t="b">
        <f>IF(Model!B981&gt;0,'Calulations '!J975-U975)</f>
        <v>0</v>
      </c>
    </row>
    <row r="976" spans="10:22" x14ac:dyDescent="0.3">
      <c r="J976" s="13">
        <f>IF(OR(Model!B982&gt;7,Model!B982&lt;0.5),3.433,Model!B982)</f>
        <v>3.4329999999999998</v>
      </c>
      <c r="K976" s="13">
        <f>IF(OR(Model!C982&gt;0.4,Model!C982&lt;0.05),0.2550503,Model!C982)</f>
        <v>0.25505030000000001</v>
      </c>
      <c r="L976" s="13">
        <f>IF(OR(Model!D982&gt;5,Model!D982&lt;0.05),2.2251955,Model!D982)</f>
        <v>2.2251954999999999</v>
      </c>
      <c r="M976" s="13">
        <f>IF(OR(Model!E982&gt;3800,Model!E982&lt;0.02),1979.0503,Model!E982)</f>
        <v>1979.0503000000001</v>
      </c>
      <c r="N976" s="13">
        <f>IF(OR(Model!F982&gt;100,Model!F982&lt;0.02),44.390782,Model!F982)</f>
        <v>44.390782000000002</v>
      </c>
      <c r="O976" s="13">
        <f>IF(OR(Model!G982&gt;6,Model!G982&lt;0.02),1.74888827,Model!G982)</f>
        <v>1.7488882699999999</v>
      </c>
      <c r="P976" s="13">
        <f>IF(OR(Model!H982&gt;0.6,Model!H982&lt;0.02),0.3561162,Model!H982)</f>
        <v>0.35611619999999999</v>
      </c>
      <c r="Q976" s="13">
        <f>IF(OR(Model!I982&gt;80,Model!I982&lt;0.02),39.55,Model!I982)</f>
        <v>39.549999999999997</v>
      </c>
      <c r="R976" s="13">
        <f>IF(OR(Model!J982&gt;80,Model!J982&lt;0.02),39.55,Model!J982)</f>
        <v>39.549999999999997</v>
      </c>
      <c r="S976" s="13">
        <f>IF(OR(Model!K982&gt;120,Model!K982&lt;0.02),63.9,Model!K982)</f>
        <v>63.9</v>
      </c>
      <c r="T976" s="13">
        <f>IF(OR(Model!L982&gt;11,Model!L982&lt;0.02),6.4719718,Model!L982)</f>
        <v>6.4719718000000004</v>
      </c>
      <c r="U976" s="13">
        <f t="shared" si="15"/>
        <v>0.94885144831249479</v>
      </c>
      <c r="V976" t="b">
        <f>IF(Model!B982&gt;0,'Calulations '!J976-U976)</f>
        <v>0</v>
      </c>
    </row>
    <row r="977" spans="10:22" x14ac:dyDescent="0.3">
      <c r="J977" s="13">
        <f>IF(OR(Model!B983&gt;7,Model!B983&lt;0.5),3.433,Model!B983)</f>
        <v>3.4329999999999998</v>
      </c>
      <c r="K977" s="13">
        <f>IF(OR(Model!C983&gt;0.4,Model!C983&lt;0.05),0.2550503,Model!C983)</f>
        <v>0.25505030000000001</v>
      </c>
      <c r="L977" s="13">
        <f>IF(OR(Model!D983&gt;5,Model!D983&lt;0.05),2.2251955,Model!D983)</f>
        <v>2.2251954999999999</v>
      </c>
      <c r="M977" s="13">
        <f>IF(OR(Model!E983&gt;3800,Model!E983&lt;0.02),1979.0503,Model!E983)</f>
        <v>1979.0503000000001</v>
      </c>
      <c r="N977" s="13">
        <f>IF(OR(Model!F983&gt;100,Model!F983&lt;0.02),44.390782,Model!F983)</f>
        <v>44.390782000000002</v>
      </c>
      <c r="O977" s="13">
        <f>IF(OR(Model!G983&gt;6,Model!G983&lt;0.02),1.74888827,Model!G983)</f>
        <v>1.7488882699999999</v>
      </c>
      <c r="P977" s="13">
        <f>IF(OR(Model!H983&gt;0.6,Model!H983&lt;0.02),0.3561162,Model!H983)</f>
        <v>0.35611619999999999</v>
      </c>
      <c r="Q977" s="13">
        <f>IF(OR(Model!I983&gt;80,Model!I983&lt;0.02),39.55,Model!I983)</f>
        <v>39.549999999999997</v>
      </c>
      <c r="R977" s="13">
        <f>IF(OR(Model!J983&gt;80,Model!J983&lt;0.02),39.55,Model!J983)</f>
        <v>39.549999999999997</v>
      </c>
      <c r="S977" s="13">
        <f>IF(OR(Model!K983&gt;120,Model!K983&lt;0.02),63.9,Model!K983)</f>
        <v>63.9</v>
      </c>
      <c r="T977" s="13">
        <f>IF(OR(Model!L983&gt;11,Model!L983&lt;0.02),6.4719718,Model!L983)</f>
        <v>6.4719718000000004</v>
      </c>
      <c r="U977" s="13">
        <f t="shared" si="15"/>
        <v>0.94885144831249479</v>
      </c>
      <c r="V977" t="b">
        <f>IF(Model!B983&gt;0,'Calulations '!J977-U977)</f>
        <v>0</v>
      </c>
    </row>
    <row r="978" spans="10:22" x14ac:dyDescent="0.3">
      <c r="J978" s="13">
        <f>IF(OR(Model!B984&gt;7,Model!B984&lt;0.5),3.433,Model!B984)</f>
        <v>3.4329999999999998</v>
      </c>
      <c r="K978" s="13">
        <f>IF(OR(Model!C984&gt;0.4,Model!C984&lt;0.05),0.2550503,Model!C984)</f>
        <v>0.25505030000000001</v>
      </c>
      <c r="L978" s="13">
        <f>IF(OR(Model!D984&gt;5,Model!D984&lt;0.05),2.2251955,Model!D984)</f>
        <v>2.2251954999999999</v>
      </c>
      <c r="M978" s="13">
        <f>IF(OR(Model!E984&gt;3800,Model!E984&lt;0.02),1979.0503,Model!E984)</f>
        <v>1979.0503000000001</v>
      </c>
      <c r="N978" s="13">
        <f>IF(OR(Model!F984&gt;100,Model!F984&lt;0.02),44.390782,Model!F984)</f>
        <v>44.390782000000002</v>
      </c>
      <c r="O978" s="13">
        <f>IF(OR(Model!G984&gt;6,Model!G984&lt;0.02),1.74888827,Model!G984)</f>
        <v>1.7488882699999999</v>
      </c>
      <c r="P978" s="13">
        <f>IF(OR(Model!H984&gt;0.6,Model!H984&lt;0.02),0.3561162,Model!H984)</f>
        <v>0.35611619999999999</v>
      </c>
      <c r="Q978" s="13">
        <f>IF(OR(Model!I984&gt;80,Model!I984&lt;0.02),39.55,Model!I984)</f>
        <v>39.549999999999997</v>
      </c>
      <c r="R978" s="13">
        <f>IF(OR(Model!J984&gt;80,Model!J984&lt;0.02),39.55,Model!J984)</f>
        <v>39.549999999999997</v>
      </c>
      <c r="S978" s="13">
        <f>IF(OR(Model!K984&gt;120,Model!K984&lt;0.02),63.9,Model!K984)</f>
        <v>63.9</v>
      </c>
      <c r="T978" s="13">
        <f>IF(OR(Model!L984&gt;11,Model!L984&lt;0.02),6.4719718,Model!L984)</f>
        <v>6.4719718000000004</v>
      </c>
      <c r="U978" s="13">
        <f t="shared" si="15"/>
        <v>0.94885144831249479</v>
      </c>
      <c r="V978" t="b">
        <f>IF(Model!B984&gt;0,'Calulations '!J978-U978)</f>
        <v>0</v>
      </c>
    </row>
    <row r="979" spans="10:22" x14ac:dyDescent="0.3">
      <c r="J979" s="13">
        <f>IF(OR(Model!B985&gt;7,Model!B985&lt;0.5),3.433,Model!B985)</f>
        <v>3.4329999999999998</v>
      </c>
      <c r="K979" s="13">
        <f>IF(OR(Model!C985&gt;0.4,Model!C985&lt;0.05),0.2550503,Model!C985)</f>
        <v>0.25505030000000001</v>
      </c>
      <c r="L979" s="13">
        <f>IF(OR(Model!D985&gt;5,Model!D985&lt;0.05),2.2251955,Model!D985)</f>
        <v>2.2251954999999999</v>
      </c>
      <c r="M979" s="13">
        <f>IF(OR(Model!E985&gt;3800,Model!E985&lt;0.02),1979.0503,Model!E985)</f>
        <v>1979.0503000000001</v>
      </c>
      <c r="N979" s="13">
        <f>IF(OR(Model!F985&gt;100,Model!F985&lt;0.02),44.390782,Model!F985)</f>
        <v>44.390782000000002</v>
      </c>
      <c r="O979" s="13">
        <f>IF(OR(Model!G985&gt;6,Model!G985&lt;0.02),1.74888827,Model!G985)</f>
        <v>1.7488882699999999</v>
      </c>
      <c r="P979" s="13">
        <f>IF(OR(Model!H985&gt;0.6,Model!H985&lt;0.02),0.3561162,Model!H985)</f>
        <v>0.35611619999999999</v>
      </c>
      <c r="Q979" s="13">
        <f>IF(OR(Model!I985&gt;80,Model!I985&lt;0.02),39.55,Model!I985)</f>
        <v>39.549999999999997</v>
      </c>
      <c r="R979" s="13">
        <f>IF(OR(Model!J985&gt;80,Model!J985&lt;0.02),39.55,Model!J985)</f>
        <v>39.549999999999997</v>
      </c>
      <c r="S979" s="13">
        <f>IF(OR(Model!K985&gt;120,Model!K985&lt;0.02),63.9,Model!K985)</f>
        <v>63.9</v>
      </c>
      <c r="T979" s="13">
        <f>IF(OR(Model!L985&gt;11,Model!L985&lt;0.02),6.4719718,Model!L985)</f>
        <v>6.4719718000000004</v>
      </c>
      <c r="U979" s="13">
        <f t="shared" si="15"/>
        <v>0.94885144831249479</v>
      </c>
      <c r="V979" t="b">
        <f>IF(Model!B985&gt;0,'Calulations '!J979-U979)</f>
        <v>0</v>
      </c>
    </row>
    <row r="980" spans="10:22" x14ac:dyDescent="0.3">
      <c r="J980" s="13">
        <f>IF(OR(Model!B986&gt;7,Model!B986&lt;0.5),3.433,Model!B986)</f>
        <v>3.4329999999999998</v>
      </c>
      <c r="K980" s="13">
        <f>IF(OR(Model!C986&gt;0.4,Model!C986&lt;0.05),0.2550503,Model!C986)</f>
        <v>0.25505030000000001</v>
      </c>
      <c r="L980" s="13">
        <f>IF(OR(Model!D986&gt;5,Model!D986&lt;0.05),2.2251955,Model!D986)</f>
        <v>2.2251954999999999</v>
      </c>
      <c r="M980" s="13">
        <f>IF(OR(Model!E986&gt;3800,Model!E986&lt;0.02),1979.0503,Model!E986)</f>
        <v>1979.0503000000001</v>
      </c>
      <c r="N980" s="13">
        <f>IF(OR(Model!F986&gt;100,Model!F986&lt;0.02),44.390782,Model!F986)</f>
        <v>44.390782000000002</v>
      </c>
      <c r="O980" s="13">
        <f>IF(OR(Model!G986&gt;6,Model!G986&lt;0.02),1.74888827,Model!G986)</f>
        <v>1.7488882699999999</v>
      </c>
      <c r="P980" s="13">
        <f>IF(OR(Model!H986&gt;0.6,Model!H986&lt;0.02),0.3561162,Model!H986)</f>
        <v>0.35611619999999999</v>
      </c>
      <c r="Q980" s="13">
        <f>IF(OR(Model!I986&gt;80,Model!I986&lt;0.02),39.55,Model!I986)</f>
        <v>39.549999999999997</v>
      </c>
      <c r="R980" s="13">
        <f>IF(OR(Model!J986&gt;80,Model!J986&lt;0.02),39.55,Model!J986)</f>
        <v>39.549999999999997</v>
      </c>
      <c r="S980" s="13">
        <f>IF(OR(Model!K986&gt;120,Model!K986&lt;0.02),63.9,Model!K986)</f>
        <v>63.9</v>
      </c>
      <c r="T980" s="13">
        <f>IF(OR(Model!L986&gt;11,Model!L986&lt;0.02),6.4719718,Model!L986)</f>
        <v>6.4719718000000004</v>
      </c>
      <c r="U980" s="13">
        <f t="shared" si="15"/>
        <v>0.94885144831249479</v>
      </c>
      <c r="V980" t="b">
        <f>IF(Model!B986&gt;0,'Calulations '!J980-U980)</f>
        <v>0</v>
      </c>
    </row>
    <row r="981" spans="10:22" x14ac:dyDescent="0.3">
      <c r="J981" s="13">
        <f>IF(OR(Model!B987&gt;7,Model!B987&lt;0.5),3.433,Model!B987)</f>
        <v>3.4329999999999998</v>
      </c>
      <c r="K981" s="13">
        <f>IF(OR(Model!C987&gt;0.4,Model!C987&lt;0.05),0.2550503,Model!C987)</f>
        <v>0.25505030000000001</v>
      </c>
      <c r="L981" s="13">
        <f>IF(OR(Model!D987&gt;5,Model!D987&lt;0.05),2.2251955,Model!D987)</f>
        <v>2.2251954999999999</v>
      </c>
      <c r="M981" s="13">
        <f>IF(OR(Model!E987&gt;3800,Model!E987&lt;0.02),1979.0503,Model!E987)</f>
        <v>1979.0503000000001</v>
      </c>
      <c r="N981" s="13">
        <f>IF(OR(Model!F987&gt;100,Model!F987&lt;0.02),44.390782,Model!F987)</f>
        <v>44.390782000000002</v>
      </c>
      <c r="O981" s="13">
        <f>IF(OR(Model!G987&gt;6,Model!G987&lt;0.02),1.74888827,Model!G987)</f>
        <v>1.7488882699999999</v>
      </c>
      <c r="P981" s="13">
        <f>IF(OR(Model!H987&gt;0.6,Model!H987&lt;0.02),0.3561162,Model!H987)</f>
        <v>0.35611619999999999</v>
      </c>
      <c r="Q981" s="13">
        <f>IF(OR(Model!I987&gt;80,Model!I987&lt;0.02),39.55,Model!I987)</f>
        <v>39.549999999999997</v>
      </c>
      <c r="R981" s="13">
        <f>IF(OR(Model!J987&gt;80,Model!J987&lt;0.02),39.55,Model!J987)</f>
        <v>39.549999999999997</v>
      </c>
      <c r="S981" s="13">
        <f>IF(OR(Model!K987&gt;120,Model!K987&lt;0.02),63.9,Model!K987)</f>
        <v>63.9</v>
      </c>
      <c r="T981" s="13">
        <f>IF(OR(Model!L987&gt;11,Model!L987&lt;0.02),6.4719718,Model!L987)</f>
        <v>6.4719718000000004</v>
      </c>
      <c r="U981" s="13">
        <f t="shared" si="15"/>
        <v>0.94885144831249479</v>
      </c>
      <c r="V981" t="b">
        <f>IF(Model!B987&gt;0,'Calulations '!J981-U981)</f>
        <v>0</v>
      </c>
    </row>
    <row r="982" spans="10:22" x14ac:dyDescent="0.3">
      <c r="J982" s="13">
        <f>IF(OR(Model!B988&gt;7,Model!B988&lt;0.5),3.433,Model!B988)</f>
        <v>3.4329999999999998</v>
      </c>
      <c r="K982" s="13">
        <f>IF(OR(Model!C988&gt;0.4,Model!C988&lt;0.05),0.2550503,Model!C988)</f>
        <v>0.25505030000000001</v>
      </c>
      <c r="L982" s="13">
        <f>IF(OR(Model!D988&gt;5,Model!D988&lt;0.05),2.2251955,Model!D988)</f>
        <v>2.2251954999999999</v>
      </c>
      <c r="M982" s="13">
        <f>IF(OR(Model!E988&gt;3800,Model!E988&lt;0.02),1979.0503,Model!E988)</f>
        <v>1979.0503000000001</v>
      </c>
      <c r="N982" s="13">
        <f>IF(OR(Model!F988&gt;100,Model!F988&lt;0.02),44.390782,Model!F988)</f>
        <v>44.390782000000002</v>
      </c>
      <c r="O982" s="13">
        <f>IF(OR(Model!G988&gt;6,Model!G988&lt;0.02),1.74888827,Model!G988)</f>
        <v>1.7488882699999999</v>
      </c>
      <c r="P982" s="13">
        <f>IF(OR(Model!H988&gt;0.6,Model!H988&lt;0.02),0.3561162,Model!H988)</f>
        <v>0.35611619999999999</v>
      </c>
      <c r="Q982" s="13">
        <f>IF(OR(Model!I988&gt;80,Model!I988&lt;0.02),39.55,Model!I988)</f>
        <v>39.549999999999997</v>
      </c>
      <c r="R982" s="13">
        <f>IF(OR(Model!J988&gt;80,Model!J988&lt;0.02),39.55,Model!J988)</f>
        <v>39.549999999999997</v>
      </c>
      <c r="S982" s="13">
        <f>IF(OR(Model!K988&gt;120,Model!K988&lt;0.02),63.9,Model!K988)</f>
        <v>63.9</v>
      </c>
      <c r="T982" s="13">
        <f>IF(OR(Model!L988&gt;11,Model!L988&lt;0.02),6.4719718,Model!L988)</f>
        <v>6.4719718000000004</v>
      </c>
      <c r="U982" s="13">
        <f t="shared" si="15"/>
        <v>0.94885144831249479</v>
      </c>
      <c r="V982" t="b">
        <f>IF(Model!B988&gt;0,'Calulations '!J982-U982)</f>
        <v>0</v>
      </c>
    </row>
    <row r="983" spans="10:22" x14ac:dyDescent="0.3">
      <c r="J983" s="13">
        <f>IF(OR(Model!B989&gt;7,Model!B989&lt;0.5),3.433,Model!B989)</f>
        <v>3.4329999999999998</v>
      </c>
      <c r="K983" s="13">
        <f>IF(OR(Model!C989&gt;0.4,Model!C989&lt;0.05),0.2550503,Model!C989)</f>
        <v>0.25505030000000001</v>
      </c>
      <c r="L983" s="13">
        <f>IF(OR(Model!D989&gt;5,Model!D989&lt;0.05),2.2251955,Model!D989)</f>
        <v>2.2251954999999999</v>
      </c>
      <c r="M983" s="13">
        <f>IF(OR(Model!E989&gt;3800,Model!E989&lt;0.02),1979.0503,Model!E989)</f>
        <v>1979.0503000000001</v>
      </c>
      <c r="N983" s="13">
        <f>IF(OR(Model!F989&gt;100,Model!F989&lt;0.02),44.390782,Model!F989)</f>
        <v>44.390782000000002</v>
      </c>
      <c r="O983" s="13">
        <f>IF(OR(Model!G989&gt;6,Model!G989&lt;0.02),1.74888827,Model!G989)</f>
        <v>1.7488882699999999</v>
      </c>
      <c r="P983" s="13">
        <f>IF(OR(Model!H989&gt;0.6,Model!H989&lt;0.02),0.3561162,Model!H989)</f>
        <v>0.35611619999999999</v>
      </c>
      <c r="Q983" s="13">
        <f>IF(OR(Model!I989&gt;80,Model!I989&lt;0.02),39.55,Model!I989)</f>
        <v>39.549999999999997</v>
      </c>
      <c r="R983" s="13">
        <f>IF(OR(Model!J989&gt;80,Model!J989&lt;0.02),39.55,Model!J989)</f>
        <v>39.549999999999997</v>
      </c>
      <c r="S983" s="13">
        <f>IF(OR(Model!K989&gt;120,Model!K989&lt;0.02),63.9,Model!K989)</f>
        <v>63.9</v>
      </c>
      <c r="T983" s="13">
        <f>IF(OR(Model!L989&gt;11,Model!L989&lt;0.02),6.4719718,Model!L989)</f>
        <v>6.4719718000000004</v>
      </c>
      <c r="U983" s="13">
        <f t="shared" si="15"/>
        <v>0.94885144831249479</v>
      </c>
      <c r="V983" t="b">
        <f>IF(Model!B989&gt;0,'Calulations '!J983-U983)</f>
        <v>0</v>
      </c>
    </row>
    <row r="984" spans="10:22" x14ac:dyDescent="0.3">
      <c r="J984" s="13">
        <f>IF(OR(Model!B990&gt;7,Model!B990&lt;0.5),3.433,Model!B990)</f>
        <v>3.4329999999999998</v>
      </c>
      <c r="K984" s="13">
        <f>IF(OR(Model!C990&gt;0.4,Model!C990&lt;0.05),0.2550503,Model!C990)</f>
        <v>0.25505030000000001</v>
      </c>
      <c r="L984" s="13">
        <f>IF(OR(Model!D990&gt;5,Model!D990&lt;0.05),2.2251955,Model!D990)</f>
        <v>2.2251954999999999</v>
      </c>
      <c r="M984" s="13">
        <f>IF(OR(Model!E990&gt;3800,Model!E990&lt;0.02),1979.0503,Model!E990)</f>
        <v>1979.0503000000001</v>
      </c>
      <c r="N984" s="13">
        <f>IF(OR(Model!F990&gt;100,Model!F990&lt;0.02),44.390782,Model!F990)</f>
        <v>44.390782000000002</v>
      </c>
      <c r="O984" s="13">
        <f>IF(OR(Model!G990&gt;6,Model!G990&lt;0.02),1.74888827,Model!G990)</f>
        <v>1.7488882699999999</v>
      </c>
      <c r="P984" s="13">
        <f>IF(OR(Model!H990&gt;0.6,Model!H990&lt;0.02),0.3561162,Model!H990)</f>
        <v>0.35611619999999999</v>
      </c>
      <c r="Q984" s="13">
        <f>IF(OR(Model!I990&gt;80,Model!I990&lt;0.02),39.55,Model!I990)</f>
        <v>39.549999999999997</v>
      </c>
      <c r="R984" s="13">
        <f>IF(OR(Model!J990&gt;80,Model!J990&lt;0.02),39.55,Model!J990)</f>
        <v>39.549999999999997</v>
      </c>
      <c r="S984" s="13">
        <f>IF(OR(Model!K990&gt;120,Model!K990&lt;0.02),63.9,Model!K990)</f>
        <v>63.9</v>
      </c>
      <c r="T984" s="13">
        <f>IF(OR(Model!L990&gt;11,Model!L990&lt;0.02),6.4719718,Model!L990)</f>
        <v>6.4719718000000004</v>
      </c>
      <c r="U984" s="13">
        <f t="shared" si="15"/>
        <v>0.94885144831249479</v>
      </c>
      <c r="V984" t="b">
        <f>IF(Model!B990&gt;0,'Calulations '!J984-U984)</f>
        <v>0</v>
      </c>
    </row>
    <row r="985" spans="10:22" x14ac:dyDescent="0.3">
      <c r="J985" s="13">
        <f>IF(OR(Model!B991&gt;7,Model!B991&lt;0.5),3.433,Model!B991)</f>
        <v>3.4329999999999998</v>
      </c>
      <c r="K985" s="13">
        <f>IF(OR(Model!C991&gt;0.4,Model!C991&lt;0.05),0.2550503,Model!C991)</f>
        <v>0.25505030000000001</v>
      </c>
      <c r="L985" s="13">
        <f>IF(OR(Model!D991&gt;5,Model!D991&lt;0.05),2.2251955,Model!D991)</f>
        <v>2.2251954999999999</v>
      </c>
      <c r="M985" s="13">
        <f>IF(OR(Model!E991&gt;3800,Model!E991&lt;0.02),1979.0503,Model!E991)</f>
        <v>1979.0503000000001</v>
      </c>
      <c r="N985" s="13">
        <f>IF(OR(Model!F991&gt;100,Model!F991&lt;0.02),44.390782,Model!F991)</f>
        <v>44.390782000000002</v>
      </c>
      <c r="O985" s="13">
        <f>IF(OR(Model!G991&gt;6,Model!G991&lt;0.02),1.74888827,Model!G991)</f>
        <v>1.7488882699999999</v>
      </c>
      <c r="P985" s="13">
        <f>IF(OR(Model!H991&gt;0.6,Model!H991&lt;0.02),0.3561162,Model!H991)</f>
        <v>0.35611619999999999</v>
      </c>
      <c r="Q985" s="13">
        <f>IF(OR(Model!I991&gt;80,Model!I991&lt;0.02),39.55,Model!I991)</f>
        <v>39.549999999999997</v>
      </c>
      <c r="R985" s="13">
        <f>IF(OR(Model!J991&gt;80,Model!J991&lt;0.02),39.55,Model!J991)</f>
        <v>39.549999999999997</v>
      </c>
      <c r="S985" s="13">
        <f>IF(OR(Model!K991&gt;120,Model!K991&lt;0.02),63.9,Model!K991)</f>
        <v>63.9</v>
      </c>
      <c r="T985" s="13">
        <f>IF(OR(Model!L991&gt;11,Model!L991&lt;0.02),6.4719718,Model!L991)</f>
        <v>6.4719718000000004</v>
      </c>
      <c r="U985" s="13">
        <f t="shared" si="15"/>
        <v>0.94885144831249479</v>
      </c>
      <c r="V985" t="b">
        <f>IF(Model!B991&gt;0,'Calulations '!J985-U985)</f>
        <v>0</v>
      </c>
    </row>
    <row r="986" spans="10:22" x14ac:dyDescent="0.3">
      <c r="J986" s="13">
        <f>IF(OR(Model!B992&gt;7,Model!B992&lt;0.5),3.433,Model!B992)</f>
        <v>3.4329999999999998</v>
      </c>
      <c r="K986" s="13">
        <f>IF(OR(Model!C992&gt;0.4,Model!C992&lt;0.05),0.2550503,Model!C992)</f>
        <v>0.25505030000000001</v>
      </c>
      <c r="L986" s="13">
        <f>IF(OR(Model!D992&gt;5,Model!D992&lt;0.05),2.2251955,Model!D992)</f>
        <v>2.2251954999999999</v>
      </c>
      <c r="M986" s="13">
        <f>IF(OR(Model!E992&gt;3800,Model!E992&lt;0.02),1979.0503,Model!E992)</f>
        <v>1979.0503000000001</v>
      </c>
      <c r="N986" s="13">
        <f>IF(OR(Model!F992&gt;100,Model!F992&lt;0.02),44.390782,Model!F992)</f>
        <v>44.390782000000002</v>
      </c>
      <c r="O986" s="13">
        <f>IF(OR(Model!G992&gt;6,Model!G992&lt;0.02),1.74888827,Model!G992)</f>
        <v>1.7488882699999999</v>
      </c>
      <c r="P986" s="13">
        <f>IF(OR(Model!H992&gt;0.6,Model!H992&lt;0.02),0.3561162,Model!H992)</f>
        <v>0.35611619999999999</v>
      </c>
      <c r="Q986" s="13">
        <f>IF(OR(Model!I992&gt;80,Model!I992&lt;0.02),39.55,Model!I992)</f>
        <v>39.549999999999997</v>
      </c>
      <c r="R986" s="13">
        <f>IF(OR(Model!J992&gt;80,Model!J992&lt;0.02),39.55,Model!J992)</f>
        <v>39.549999999999997</v>
      </c>
      <c r="S986" s="13">
        <f>IF(OR(Model!K992&gt;120,Model!K992&lt;0.02),63.9,Model!K992)</f>
        <v>63.9</v>
      </c>
      <c r="T986" s="13">
        <f>IF(OR(Model!L992&gt;11,Model!L992&lt;0.02),6.4719718,Model!L992)</f>
        <v>6.4719718000000004</v>
      </c>
      <c r="U986" s="13">
        <f t="shared" si="15"/>
        <v>0.94885144831249479</v>
      </c>
      <c r="V986" t="b">
        <f>IF(Model!B992&gt;0,'Calulations '!J986-U986)</f>
        <v>0</v>
      </c>
    </row>
    <row r="987" spans="10:22" x14ac:dyDescent="0.3">
      <c r="J987" s="13">
        <f>IF(OR(Model!B993&gt;7,Model!B993&lt;0.5),3.433,Model!B993)</f>
        <v>3.4329999999999998</v>
      </c>
      <c r="K987" s="13">
        <f>IF(OR(Model!C993&gt;0.4,Model!C993&lt;0.05),0.2550503,Model!C993)</f>
        <v>0.25505030000000001</v>
      </c>
      <c r="L987" s="13">
        <f>IF(OR(Model!D993&gt;5,Model!D993&lt;0.05),2.2251955,Model!D993)</f>
        <v>2.2251954999999999</v>
      </c>
      <c r="M987" s="13">
        <f>IF(OR(Model!E993&gt;3800,Model!E993&lt;0.02),1979.0503,Model!E993)</f>
        <v>1979.0503000000001</v>
      </c>
      <c r="N987" s="13">
        <f>IF(OR(Model!F993&gt;100,Model!F993&lt;0.02),44.390782,Model!F993)</f>
        <v>44.390782000000002</v>
      </c>
      <c r="O987" s="13">
        <f>IF(OR(Model!G993&gt;6,Model!G993&lt;0.02),1.74888827,Model!G993)</f>
        <v>1.7488882699999999</v>
      </c>
      <c r="P987" s="13">
        <f>IF(OR(Model!H993&gt;0.6,Model!H993&lt;0.02),0.3561162,Model!H993)</f>
        <v>0.35611619999999999</v>
      </c>
      <c r="Q987" s="13">
        <f>IF(OR(Model!I993&gt;80,Model!I993&lt;0.02),39.55,Model!I993)</f>
        <v>39.549999999999997</v>
      </c>
      <c r="R987" s="13">
        <f>IF(OR(Model!J993&gt;80,Model!J993&lt;0.02),39.55,Model!J993)</f>
        <v>39.549999999999997</v>
      </c>
      <c r="S987" s="13">
        <f>IF(OR(Model!K993&gt;120,Model!K993&lt;0.02),63.9,Model!K993)</f>
        <v>63.9</v>
      </c>
      <c r="T987" s="13">
        <f>IF(OR(Model!L993&gt;11,Model!L993&lt;0.02),6.4719718,Model!L993)</f>
        <v>6.4719718000000004</v>
      </c>
      <c r="U987" s="13">
        <f t="shared" si="15"/>
        <v>0.94885144831249479</v>
      </c>
      <c r="V987" t="b">
        <f>IF(Model!B993&gt;0,'Calulations '!J987-U987)</f>
        <v>0</v>
      </c>
    </row>
    <row r="988" spans="10:22" x14ac:dyDescent="0.3">
      <c r="J988" s="13">
        <f>IF(OR(Model!B994&gt;7,Model!B994&lt;0.5),3.433,Model!B994)</f>
        <v>3.4329999999999998</v>
      </c>
      <c r="K988" s="13">
        <f>IF(OR(Model!C994&gt;0.4,Model!C994&lt;0.05),0.2550503,Model!C994)</f>
        <v>0.25505030000000001</v>
      </c>
      <c r="L988" s="13">
        <f>IF(OR(Model!D994&gt;5,Model!D994&lt;0.05),2.2251955,Model!D994)</f>
        <v>2.2251954999999999</v>
      </c>
      <c r="M988" s="13">
        <f>IF(OR(Model!E994&gt;3800,Model!E994&lt;0.02),1979.0503,Model!E994)</f>
        <v>1979.0503000000001</v>
      </c>
      <c r="N988" s="13">
        <f>IF(OR(Model!F994&gt;100,Model!F994&lt;0.02),44.390782,Model!F994)</f>
        <v>44.390782000000002</v>
      </c>
      <c r="O988" s="13">
        <f>IF(OR(Model!G994&gt;6,Model!G994&lt;0.02),1.74888827,Model!G994)</f>
        <v>1.7488882699999999</v>
      </c>
      <c r="P988" s="13">
        <f>IF(OR(Model!H994&gt;0.6,Model!H994&lt;0.02),0.3561162,Model!H994)</f>
        <v>0.35611619999999999</v>
      </c>
      <c r="Q988" s="13">
        <f>IF(OR(Model!I994&gt;80,Model!I994&lt;0.02),39.55,Model!I994)</f>
        <v>39.549999999999997</v>
      </c>
      <c r="R988" s="13">
        <f>IF(OR(Model!J994&gt;80,Model!J994&lt;0.02),39.55,Model!J994)</f>
        <v>39.549999999999997</v>
      </c>
      <c r="S988" s="13">
        <f>IF(OR(Model!K994&gt;120,Model!K994&lt;0.02),63.9,Model!K994)</f>
        <v>63.9</v>
      </c>
      <c r="T988" s="13">
        <f>IF(OR(Model!L994&gt;11,Model!L994&lt;0.02),6.4719718,Model!L994)</f>
        <v>6.4719718000000004</v>
      </c>
      <c r="U988" s="13">
        <f t="shared" si="15"/>
        <v>0.94885144831249479</v>
      </c>
      <c r="V988" t="b">
        <f>IF(Model!B994&gt;0,'Calulations '!J988-U988)</f>
        <v>0</v>
      </c>
    </row>
    <row r="989" spans="10:22" x14ac:dyDescent="0.3">
      <c r="J989" s="13">
        <f>IF(OR(Model!B995&gt;7,Model!B995&lt;0.5),3.433,Model!B995)</f>
        <v>3.4329999999999998</v>
      </c>
      <c r="K989" s="13">
        <f>IF(OR(Model!C995&gt;0.4,Model!C995&lt;0.05),0.2550503,Model!C995)</f>
        <v>0.25505030000000001</v>
      </c>
      <c r="L989" s="13">
        <f>IF(OR(Model!D995&gt;5,Model!D995&lt;0.05),2.2251955,Model!D995)</f>
        <v>2.2251954999999999</v>
      </c>
      <c r="M989" s="13">
        <f>IF(OR(Model!E995&gt;3800,Model!E995&lt;0.02),1979.0503,Model!E995)</f>
        <v>1979.0503000000001</v>
      </c>
      <c r="N989" s="13">
        <f>IF(OR(Model!F995&gt;100,Model!F995&lt;0.02),44.390782,Model!F995)</f>
        <v>44.390782000000002</v>
      </c>
      <c r="O989" s="13">
        <f>IF(OR(Model!G995&gt;6,Model!G995&lt;0.02),1.74888827,Model!G995)</f>
        <v>1.7488882699999999</v>
      </c>
      <c r="P989" s="13">
        <f>IF(OR(Model!H995&gt;0.6,Model!H995&lt;0.02),0.3561162,Model!H995)</f>
        <v>0.35611619999999999</v>
      </c>
      <c r="Q989" s="13">
        <f>IF(OR(Model!I995&gt;80,Model!I995&lt;0.02),39.55,Model!I995)</f>
        <v>39.549999999999997</v>
      </c>
      <c r="R989" s="13">
        <f>IF(OR(Model!J995&gt;80,Model!J995&lt;0.02),39.55,Model!J995)</f>
        <v>39.549999999999997</v>
      </c>
      <c r="S989" s="13">
        <f>IF(OR(Model!K995&gt;120,Model!K995&lt;0.02),63.9,Model!K995)</f>
        <v>63.9</v>
      </c>
      <c r="T989" s="13">
        <f>IF(OR(Model!L995&gt;11,Model!L995&lt;0.02),6.4719718,Model!L995)</f>
        <v>6.4719718000000004</v>
      </c>
      <c r="U989" s="13">
        <f t="shared" si="15"/>
        <v>0.94885144831249479</v>
      </c>
      <c r="V989" t="b">
        <f>IF(Model!B995&gt;0,'Calulations '!J989-U989)</f>
        <v>0</v>
      </c>
    </row>
    <row r="990" spans="10:22" x14ac:dyDescent="0.3">
      <c r="J990" s="13">
        <f>IF(OR(Model!B996&gt;7,Model!B996&lt;0.5),3.433,Model!B996)</f>
        <v>3.4329999999999998</v>
      </c>
      <c r="K990" s="13">
        <f>IF(OR(Model!C996&gt;0.4,Model!C996&lt;0.05),0.2550503,Model!C996)</f>
        <v>0.25505030000000001</v>
      </c>
      <c r="L990" s="13">
        <f>IF(OR(Model!D996&gt;5,Model!D996&lt;0.05),2.2251955,Model!D996)</f>
        <v>2.2251954999999999</v>
      </c>
      <c r="M990" s="13">
        <f>IF(OR(Model!E996&gt;3800,Model!E996&lt;0.02),1979.0503,Model!E996)</f>
        <v>1979.0503000000001</v>
      </c>
      <c r="N990" s="13">
        <f>IF(OR(Model!F996&gt;100,Model!F996&lt;0.02),44.390782,Model!F996)</f>
        <v>44.390782000000002</v>
      </c>
      <c r="O990" s="13">
        <f>IF(OR(Model!G996&gt;6,Model!G996&lt;0.02),1.74888827,Model!G996)</f>
        <v>1.7488882699999999</v>
      </c>
      <c r="P990" s="13">
        <f>IF(OR(Model!H996&gt;0.6,Model!H996&lt;0.02),0.3561162,Model!H996)</f>
        <v>0.35611619999999999</v>
      </c>
      <c r="Q990" s="13">
        <f>IF(OR(Model!I996&gt;80,Model!I996&lt;0.02),39.55,Model!I996)</f>
        <v>39.549999999999997</v>
      </c>
      <c r="R990" s="13">
        <f>IF(OR(Model!J996&gt;80,Model!J996&lt;0.02),39.55,Model!J996)</f>
        <v>39.549999999999997</v>
      </c>
      <c r="S990" s="13">
        <f>IF(OR(Model!K996&gt;120,Model!K996&lt;0.02),63.9,Model!K996)</f>
        <v>63.9</v>
      </c>
      <c r="T990" s="13">
        <f>IF(OR(Model!L996&gt;11,Model!L996&lt;0.02),6.4719718,Model!L996)</f>
        <v>6.4719718000000004</v>
      </c>
      <c r="U990" s="13">
        <f t="shared" si="15"/>
        <v>0.94885144831249479</v>
      </c>
      <c r="V990" t="b">
        <f>IF(Model!B996&gt;0,'Calulations '!J990-U990)</f>
        <v>0</v>
      </c>
    </row>
    <row r="991" spans="10:22" x14ac:dyDescent="0.3">
      <c r="J991" s="13">
        <f>IF(OR(Model!B997&gt;7,Model!B997&lt;0.5),3.433,Model!B997)</f>
        <v>3.4329999999999998</v>
      </c>
      <c r="K991" s="13">
        <f>IF(OR(Model!C997&gt;0.4,Model!C997&lt;0.05),0.2550503,Model!C997)</f>
        <v>0.25505030000000001</v>
      </c>
      <c r="L991" s="13">
        <f>IF(OR(Model!D997&gt;5,Model!D997&lt;0.05),2.2251955,Model!D997)</f>
        <v>2.2251954999999999</v>
      </c>
      <c r="M991" s="13">
        <f>IF(OR(Model!E997&gt;3800,Model!E997&lt;0.02),1979.0503,Model!E997)</f>
        <v>1979.0503000000001</v>
      </c>
      <c r="N991" s="13">
        <f>IF(OR(Model!F997&gt;100,Model!F997&lt;0.02),44.390782,Model!F997)</f>
        <v>44.390782000000002</v>
      </c>
      <c r="O991" s="13">
        <f>IF(OR(Model!G997&gt;6,Model!G997&lt;0.02),1.74888827,Model!G997)</f>
        <v>1.7488882699999999</v>
      </c>
      <c r="P991" s="13">
        <f>IF(OR(Model!H997&gt;0.6,Model!H997&lt;0.02),0.3561162,Model!H997)</f>
        <v>0.35611619999999999</v>
      </c>
      <c r="Q991" s="13">
        <f>IF(OR(Model!I997&gt;80,Model!I997&lt;0.02),39.55,Model!I997)</f>
        <v>39.549999999999997</v>
      </c>
      <c r="R991" s="13">
        <f>IF(OR(Model!J997&gt;80,Model!J997&lt;0.02),39.55,Model!J997)</f>
        <v>39.549999999999997</v>
      </c>
      <c r="S991" s="13">
        <f>IF(OR(Model!K997&gt;120,Model!K997&lt;0.02),63.9,Model!K997)</f>
        <v>63.9</v>
      </c>
      <c r="T991" s="13">
        <f>IF(OR(Model!L997&gt;11,Model!L997&lt;0.02),6.4719718,Model!L997)</f>
        <v>6.4719718000000004</v>
      </c>
      <c r="U991" s="13">
        <f t="shared" si="15"/>
        <v>0.94885144831249479</v>
      </c>
      <c r="V991" t="b">
        <f>IF(Model!B997&gt;0,'Calulations '!J991-U991)</f>
        <v>0</v>
      </c>
    </row>
    <row r="992" spans="10:22" x14ac:dyDescent="0.3">
      <c r="J992" s="13">
        <f>IF(OR(Model!B998&gt;7,Model!B998&lt;0.5),3.433,Model!B998)</f>
        <v>3.4329999999999998</v>
      </c>
      <c r="K992" s="13">
        <f>IF(OR(Model!C998&gt;0.4,Model!C998&lt;0.05),0.2550503,Model!C998)</f>
        <v>0.25505030000000001</v>
      </c>
      <c r="L992" s="13">
        <f>IF(OR(Model!D998&gt;5,Model!D998&lt;0.05),2.2251955,Model!D998)</f>
        <v>2.2251954999999999</v>
      </c>
      <c r="M992" s="13">
        <f>IF(OR(Model!E998&gt;3800,Model!E998&lt;0.02),1979.0503,Model!E998)</f>
        <v>1979.0503000000001</v>
      </c>
      <c r="N992" s="13">
        <f>IF(OR(Model!F998&gt;100,Model!F998&lt;0.02),44.390782,Model!F998)</f>
        <v>44.390782000000002</v>
      </c>
      <c r="O992" s="13">
        <f>IF(OR(Model!G998&gt;6,Model!G998&lt;0.02),1.74888827,Model!G998)</f>
        <v>1.7488882699999999</v>
      </c>
      <c r="P992" s="13">
        <f>IF(OR(Model!H998&gt;0.6,Model!H998&lt;0.02),0.3561162,Model!H998)</f>
        <v>0.35611619999999999</v>
      </c>
      <c r="Q992" s="13">
        <f>IF(OR(Model!I998&gt;80,Model!I998&lt;0.02),39.55,Model!I998)</f>
        <v>39.549999999999997</v>
      </c>
      <c r="R992" s="13">
        <f>IF(OR(Model!J998&gt;80,Model!J998&lt;0.02),39.55,Model!J998)</f>
        <v>39.549999999999997</v>
      </c>
      <c r="S992" s="13">
        <f>IF(OR(Model!K998&gt;120,Model!K998&lt;0.02),63.9,Model!K998)</f>
        <v>63.9</v>
      </c>
      <c r="T992" s="13">
        <f>IF(OR(Model!L998&gt;11,Model!L998&lt;0.02),6.4719718,Model!L998)</f>
        <v>6.4719718000000004</v>
      </c>
      <c r="U992" s="13">
        <f t="shared" si="15"/>
        <v>0.94885144831249479</v>
      </c>
      <c r="V992" t="b">
        <f>IF(Model!B998&gt;0,'Calulations '!J992-U992)</f>
        <v>0</v>
      </c>
    </row>
    <row r="993" spans="10:22" x14ac:dyDescent="0.3">
      <c r="J993" s="13">
        <f>IF(OR(Model!B999&gt;7,Model!B999&lt;0.5),3.433,Model!B999)</f>
        <v>3.4329999999999998</v>
      </c>
      <c r="K993" s="13">
        <f>IF(OR(Model!C999&gt;0.4,Model!C999&lt;0.05),0.2550503,Model!C999)</f>
        <v>0.25505030000000001</v>
      </c>
      <c r="L993" s="13">
        <f>IF(OR(Model!D999&gt;5,Model!D999&lt;0.05),2.2251955,Model!D999)</f>
        <v>2.2251954999999999</v>
      </c>
      <c r="M993" s="13">
        <f>IF(OR(Model!E999&gt;3800,Model!E999&lt;0.02),1979.0503,Model!E999)</f>
        <v>1979.0503000000001</v>
      </c>
      <c r="N993" s="13">
        <f>IF(OR(Model!F999&gt;100,Model!F999&lt;0.02),44.390782,Model!F999)</f>
        <v>44.390782000000002</v>
      </c>
      <c r="O993" s="13">
        <f>IF(OR(Model!G999&gt;6,Model!G999&lt;0.02),1.74888827,Model!G999)</f>
        <v>1.7488882699999999</v>
      </c>
      <c r="P993" s="13">
        <f>IF(OR(Model!H999&gt;0.6,Model!H999&lt;0.02),0.3561162,Model!H999)</f>
        <v>0.35611619999999999</v>
      </c>
      <c r="Q993" s="13">
        <f>IF(OR(Model!I999&gt;80,Model!I999&lt;0.02),39.55,Model!I999)</f>
        <v>39.549999999999997</v>
      </c>
      <c r="R993" s="13">
        <f>IF(OR(Model!J999&gt;80,Model!J999&lt;0.02),39.55,Model!J999)</f>
        <v>39.549999999999997</v>
      </c>
      <c r="S993" s="13">
        <f>IF(OR(Model!K999&gt;120,Model!K999&lt;0.02),63.9,Model!K999)</f>
        <v>63.9</v>
      </c>
      <c r="T993" s="13">
        <f>IF(OR(Model!L999&gt;11,Model!L999&lt;0.02),6.4719718,Model!L999)</f>
        <v>6.4719718000000004</v>
      </c>
      <c r="U993" s="13">
        <f t="shared" si="15"/>
        <v>0.94885144831249479</v>
      </c>
      <c r="V993" t="b">
        <f>IF(Model!B999&gt;0,'Calulations '!J993-U993)</f>
        <v>0</v>
      </c>
    </row>
    <row r="994" spans="10:22" x14ac:dyDescent="0.3">
      <c r="J994" s="13">
        <f>IF(OR(Model!B1000&gt;7,Model!B1000&lt;0.5),3.433,Model!B1000)</f>
        <v>3.4329999999999998</v>
      </c>
      <c r="K994" s="13">
        <f>IF(OR(Model!C1000&gt;0.4,Model!C1000&lt;0.05),0.2550503,Model!C1000)</f>
        <v>0.25505030000000001</v>
      </c>
      <c r="L994" s="13">
        <f>IF(OR(Model!D1000&gt;5,Model!D1000&lt;0.05),2.2251955,Model!D1000)</f>
        <v>2.2251954999999999</v>
      </c>
      <c r="M994" s="13">
        <f>IF(OR(Model!E1000&gt;3800,Model!E1000&lt;0.02),1979.0503,Model!E1000)</f>
        <v>1979.0503000000001</v>
      </c>
      <c r="N994" s="13">
        <f>IF(OR(Model!F1000&gt;100,Model!F1000&lt;0.02),44.390782,Model!F1000)</f>
        <v>44.390782000000002</v>
      </c>
      <c r="O994" s="13">
        <f>IF(OR(Model!G1000&gt;6,Model!G1000&lt;0.02),1.74888827,Model!G1000)</f>
        <v>1.7488882699999999</v>
      </c>
      <c r="P994" s="13">
        <f>IF(OR(Model!H1000&gt;0.6,Model!H1000&lt;0.02),0.3561162,Model!H1000)</f>
        <v>0.35611619999999999</v>
      </c>
      <c r="Q994" s="13">
        <f>IF(OR(Model!I1000&gt;80,Model!I1000&lt;0.02),39.55,Model!I1000)</f>
        <v>39.549999999999997</v>
      </c>
      <c r="R994" s="13">
        <f>IF(OR(Model!J1000&gt;80,Model!J1000&lt;0.02),39.55,Model!J1000)</f>
        <v>39.549999999999997</v>
      </c>
      <c r="S994" s="13">
        <f>IF(OR(Model!K1000&gt;120,Model!K1000&lt;0.02),63.9,Model!K1000)</f>
        <v>63.9</v>
      </c>
      <c r="T994" s="13">
        <f>IF(OR(Model!L1000&gt;11,Model!L1000&lt;0.02),6.4719718,Model!L1000)</f>
        <v>6.4719718000000004</v>
      </c>
      <c r="U994" s="13">
        <f t="shared" si="15"/>
        <v>0.94885144831249479</v>
      </c>
      <c r="V994" t="b">
        <f>IF(Model!B1000&gt;0,'Calulations '!J994-U994)</f>
        <v>0</v>
      </c>
    </row>
    <row r="995" spans="10:22" x14ac:dyDescent="0.3">
      <c r="J995" s="13">
        <f>IF(OR(Model!B1001&gt;7,Model!B1001&lt;0.5),3.433,Model!B1001)</f>
        <v>3.4329999999999998</v>
      </c>
      <c r="K995" s="13">
        <f>IF(OR(Model!C1001&gt;0.4,Model!C1001&lt;0.05),0.2550503,Model!C1001)</f>
        <v>0.25505030000000001</v>
      </c>
      <c r="L995" s="13">
        <f>IF(OR(Model!D1001&gt;5,Model!D1001&lt;0.05),2.2251955,Model!D1001)</f>
        <v>2.2251954999999999</v>
      </c>
      <c r="M995" s="13">
        <f>IF(OR(Model!E1001&gt;3800,Model!E1001&lt;0.02),1979.0503,Model!E1001)</f>
        <v>1979.0503000000001</v>
      </c>
      <c r="N995" s="13">
        <f>IF(OR(Model!F1001&gt;100,Model!F1001&lt;0.02),44.390782,Model!F1001)</f>
        <v>44.390782000000002</v>
      </c>
      <c r="O995" s="13">
        <f>IF(OR(Model!G1001&gt;6,Model!G1001&lt;0.02),1.74888827,Model!G1001)</f>
        <v>1.7488882699999999</v>
      </c>
      <c r="P995" s="13">
        <f>IF(OR(Model!H1001&gt;0.6,Model!H1001&lt;0.02),0.3561162,Model!H1001)</f>
        <v>0.35611619999999999</v>
      </c>
      <c r="Q995" s="13">
        <f>IF(OR(Model!I1001&gt;80,Model!I1001&lt;0.02),39.55,Model!I1001)</f>
        <v>39.549999999999997</v>
      </c>
      <c r="R995" s="13">
        <f>IF(OR(Model!J1001&gt;80,Model!J1001&lt;0.02),39.55,Model!J1001)</f>
        <v>39.549999999999997</v>
      </c>
      <c r="S995" s="13">
        <f>IF(OR(Model!K1001&gt;120,Model!K1001&lt;0.02),63.9,Model!K1001)</f>
        <v>63.9</v>
      </c>
      <c r="T995" s="13">
        <f>IF(OR(Model!L1001&gt;11,Model!L1001&lt;0.02),6.4719718,Model!L1001)</f>
        <v>6.4719718000000004</v>
      </c>
      <c r="U995" s="13">
        <f t="shared" si="15"/>
        <v>0.94885144831249479</v>
      </c>
      <c r="V995" t="b">
        <f>IF(Model!B1001&gt;0,'Calulations '!J995-U995)</f>
        <v>0</v>
      </c>
    </row>
    <row r="996" spans="10:22" x14ac:dyDescent="0.3">
      <c r="J996" s="13">
        <f>IF(OR(Model!B1002&gt;7,Model!B1002&lt;0.5),3.433,Model!B1002)</f>
        <v>3.4329999999999998</v>
      </c>
      <c r="K996" s="13">
        <f>IF(OR(Model!C1002&gt;0.4,Model!C1002&lt;0.05),0.2550503,Model!C1002)</f>
        <v>0.25505030000000001</v>
      </c>
      <c r="L996" s="13">
        <f>IF(OR(Model!D1002&gt;5,Model!D1002&lt;0.05),2.2251955,Model!D1002)</f>
        <v>2.2251954999999999</v>
      </c>
      <c r="M996" s="13">
        <f>IF(OR(Model!E1002&gt;3800,Model!E1002&lt;0.02),1979.0503,Model!E1002)</f>
        <v>1979.0503000000001</v>
      </c>
      <c r="N996" s="13">
        <f>IF(OR(Model!F1002&gt;100,Model!F1002&lt;0.02),44.390782,Model!F1002)</f>
        <v>44.390782000000002</v>
      </c>
      <c r="O996" s="13">
        <f>IF(OR(Model!G1002&gt;6,Model!G1002&lt;0.02),1.74888827,Model!G1002)</f>
        <v>1.7488882699999999</v>
      </c>
      <c r="P996" s="13">
        <f>IF(OR(Model!H1002&gt;0.6,Model!H1002&lt;0.02),0.3561162,Model!H1002)</f>
        <v>0.35611619999999999</v>
      </c>
      <c r="Q996" s="13">
        <f>IF(OR(Model!I1002&gt;80,Model!I1002&lt;0.02),39.55,Model!I1002)</f>
        <v>39.549999999999997</v>
      </c>
      <c r="R996" s="13">
        <f>IF(OR(Model!J1002&gt;80,Model!J1002&lt;0.02),39.55,Model!J1002)</f>
        <v>39.549999999999997</v>
      </c>
      <c r="S996" s="13">
        <f>IF(OR(Model!K1002&gt;120,Model!K1002&lt;0.02),63.9,Model!K1002)</f>
        <v>63.9</v>
      </c>
      <c r="T996" s="13">
        <f>IF(OR(Model!L1002&gt;11,Model!L1002&lt;0.02),6.4719718,Model!L1002)</f>
        <v>6.4719718000000004</v>
      </c>
      <c r="U996" s="13">
        <f t="shared" si="15"/>
        <v>0.94885144831249479</v>
      </c>
      <c r="V996" t="b">
        <f>IF(Model!B1002&gt;0,'Calulations '!J996-U996)</f>
        <v>0</v>
      </c>
    </row>
    <row r="997" spans="10:22" x14ac:dyDescent="0.3">
      <c r="J997" s="13">
        <f>IF(OR(Model!B1003&gt;7,Model!B1003&lt;0.5),3.433,Model!B1003)</f>
        <v>3.4329999999999998</v>
      </c>
      <c r="K997" s="13">
        <f>IF(OR(Model!C1003&gt;0.4,Model!C1003&lt;0.05),0.2550503,Model!C1003)</f>
        <v>0.25505030000000001</v>
      </c>
      <c r="L997" s="13">
        <f>IF(OR(Model!D1003&gt;5,Model!D1003&lt;0.05),2.2251955,Model!D1003)</f>
        <v>2.2251954999999999</v>
      </c>
      <c r="M997" s="13">
        <f>IF(OR(Model!E1003&gt;3800,Model!E1003&lt;0.02),1979.0503,Model!E1003)</f>
        <v>1979.0503000000001</v>
      </c>
      <c r="N997" s="13">
        <f>IF(OR(Model!F1003&gt;100,Model!F1003&lt;0.02),44.390782,Model!F1003)</f>
        <v>44.390782000000002</v>
      </c>
      <c r="O997" s="13">
        <f>IF(OR(Model!G1003&gt;6,Model!G1003&lt;0.02),1.74888827,Model!G1003)</f>
        <v>1.7488882699999999</v>
      </c>
      <c r="P997" s="13">
        <f>IF(OR(Model!H1003&gt;0.6,Model!H1003&lt;0.02),0.3561162,Model!H1003)</f>
        <v>0.35611619999999999</v>
      </c>
      <c r="Q997" s="13">
        <f>IF(OR(Model!I1003&gt;80,Model!I1003&lt;0.02),39.55,Model!I1003)</f>
        <v>39.549999999999997</v>
      </c>
      <c r="R997" s="13">
        <f>IF(OR(Model!J1003&gt;80,Model!J1003&lt;0.02),39.55,Model!J1003)</f>
        <v>39.549999999999997</v>
      </c>
      <c r="S997" s="13">
        <f>IF(OR(Model!K1003&gt;120,Model!K1003&lt;0.02),63.9,Model!K1003)</f>
        <v>63.9</v>
      </c>
      <c r="T997" s="13">
        <f>IF(OR(Model!L1003&gt;11,Model!L1003&lt;0.02),6.4719718,Model!L1003)</f>
        <v>6.4719718000000004</v>
      </c>
      <c r="U997" s="13">
        <f t="shared" si="15"/>
        <v>0.94885144831249479</v>
      </c>
      <c r="V997" t="b">
        <f>IF(Model!B1003&gt;0,'Calulations '!J997-U997)</f>
        <v>0</v>
      </c>
    </row>
    <row r="998" spans="10:22" x14ac:dyDescent="0.3">
      <c r="J998" s="13">
        <f>IF(OR(Model!B1004&gt;7,Model!B1004&lt;0.5),3.433,Model!B1004)</f>
        <v>3.4329999999999998</v>
      </c>
      <c r="K998" s="13">
        <f>IF(OR(Model!C1004&gt;0.4,Model!C1004&lt;0.05),0.2550503,Model!C1004)</f>
        <v>0.25505030000000001</v>
      </c>
      <c r="L998" s="13">
        <f>IF(OR(Model!D1004&gt;5,Model!D1004&lt;0.05),2.2251955,Model!D1004)</f>
        <v>2.2251954999999999</v>
      </c>
      <c r="M998" s="13">
        <f>IF(OR(Model!E1004&gt;3800,Model!E1004&lt;0.02),1979.0503,Model!E1004)</f>
        <v>1979.0503000000001</v>
      </c>
      <c r="N998" s="13">
        <f>IF(OR(Model!F1004&gt;100,Model!F1004&lt;0.02),44.390782,Model!F1004)</f>
        <v>44.390782000000002</v>
      </c>
      <c r="O998" s="13">
        <f>IF(OR(Model!G1004&gt;6,Model!G1004&lt;0.02),1.74888827,Model!G1004)</f>
        <v>1.7488882699999999</v>
      </c>
      <c r="P998" s="13">
        <f>IF(OR(Model!H1004&gt;0.6,Model!H1004&lt;0.02),0.3561162,Model!H1004)</f>
        <v>0.35611619999999999</v>
      </c>
      <c r="Q998" s="13">
        <f>IF(OR(Model!I1004&gt;80,Model!I1004&lt;0.02),39.55,Model!I1004)</f>
        <v>39.549999999999997</v>
      </c>
      <c r="R998" s="13">
        <f>IF(OR(Model!J1004&gt;80,Model!J1004&lt;0.02),39.55,Model!J1004)</f>
        <v>39.549999999999997</v>
      </c>
      <c r="S998" s="13">
        <f>IF(OR(Model!K1004&gt;120,Model!K1004&lt;0.02),63.9,Model!K1004)</f>
        <v>63.9</v>
      </c>
      <c r="T998" s="13">
        <f>IF(OR(Model!L1004&gt;11,Model!L1004&lt;0.02),6.4719718,Model!L1004)</f>
        <v>6.4719718000000004</v>
      </c>
      <c r="U998" s="13">
        <f t="shared" si="15"/>
        <v>0.94885144831249479</v>
      </c>
      <c r="V998" t="b">
        <f>IF(Model!B1004&gt;0,'Calulations '!J998-U998)</f>
        <v>0</v>
      </c>
    </row>
    <row r="999" spans="10:22" x14ac:dyDescent="0.3">
      <c r="J999" s="13">
        <f>IF(OR(Model!B1005&gt;7,Model!B1005&lt;0.5),3.433,Model!B1005)</f>
        <v>3.4329999999999998</v>
      </c>
      <c r="K999" s="13">
        <f>IF(OR(Model!C1005&gt;0.4,Model!C1005&lt;0.05),0.2550503,Model!C1005)</f>
        <v>0.25505030000000001</v>
      </c>
      <c r="L999" s="13">
        <f>IF(OR(Model!D1005&gt;5,Model!D1005&lt;0.05),2.2251955,Model!D1005)</f>
        <v>2.2251954999999999</v>
      </c>
      <c r="M999" s="13">
        <f>IF(OR(Model!E1005&gt;3800,Model!E1005&lt;0.02),1979.0503,Model!E1005)</f>
        <v>1979.0503000000001</v>
      </c>
      <c r="N999" s="13">
        <f>IF(OR(Model!F1005&gt;100,Model!F1005&lt;0.02),44.390782,Model!F1005)</f>
        <v>44.390782000000002</v>
      </c>
      <c r="O999" s="13">
        <f>IF(OR(Model!G1005&gt;6,Model!G1005&lt;0.02),1.74888827,Model!G1005)</f>
        <v>1.7488882699999999</v>
      </c>
      <c r="P999" s="13">
        <f>IF(OR(Model!H1005&gt;0.6,Model!H1005&lt;0.02),0.3561162,Model!H1005)</f>
        <v>0.35611619999999999</v>
      </c>
      <c r="Q999" s="13">
        <f>IF(OR(Model!I1005&gt;80,Model!I1005&lt;0.02),39.55,Model!I1005)</f>
        <v>39.549999999999997</v>
      </c>
      <c r="R999" s="13">
        <f>IF(OR(Model!J1005&gt;80,Model!J1005&lt;0.02),39.55,Model!J1005)</f>
        <v>39.549999999999997</v>
      </c>
      <c r="S999" s="13">
        <f>IF(OR(Model!K1005&gt;120,Model!K1005&lt;0.02),63.9,Model!K1005)</f>
        <v>63.9</v>
      </c>
      <c r="T999" s="13">
        <f>IF(OR(Model!L1005&gt;11,Model!L1005&lt;0.02),6.4719718,Model!L1005)</f>
        <v>6.4719718000000004</v>
      </c>
      <c r="U999" s="13">
        <f t="shared" si="15"/>
        <v>0.94885144831249479</v>
      </c>
      <c r="V999" t="b">
        <f>IF(Model!B1005&gt;0,'Calulations '!J999-U999)</f>
        <v>0</v>
      </c>
    </row>
    <row r="1000" spans="10:22" x14ac:dyDescent="0.3">
      <c r="J1000" s="13">
        <f>IF(OR(Model!B1006&gt;7,Model!B1006&lt;0.5),3.433,Model!B1006)</f>
        <v>3.4329999999999998</v>
      </c>
      <c r="K1000" s="13">
        <f>IF(OR(Model!C1006&gt;0.4,Model!C1006&lt;0.05),0.2550503,Model!C1006)</f>
        <v>0.25505030000000001</v>
      </c>
      <c r="L1000" s="13">
        <f>IF(OR(Model!D1006&gt;5,Model!D1006&lt;0.05),2.2251955,Model!D1006)</f>
        <v>2.2251954999999999</v>
      </c>
      <c r="M1000" s="13">
        <f>IF(OR(Model!E1006&gt;3800,Model!E1006&lt;0.02),1979.0503,Model!E1006)</f>
        <v>1979.0503000000001</v>
      </c>
      <c r="N1000" s="13">
        <f>IF(OR(Model!F1006&gt;100,Model!F1006&lt;0.02),44.390782,Model!F1006)</f>
        <v>44.390782000000002</v>
      </c>
      <c r="O1000" s="13">
        <f>IF(OR(Model!G1006&gt;6,Model!G1006&lt;0.02),1.74888827,Model!G1006)</f>
        <v>1.7488882699999999</v>
      </c>
      <c r="P1000" s="13">
        <f>IF(OR(Model!H1006&gt;0.6,Model!H1006&lt;0.02),0.3561162,Model!H1006)</f>
        <v>0.35611619999999999</v>
      </c>
      <c r="Q1000" s="13">
        <f>IF(OR(Model!I1006&gt;80,Model!I1006&lt;0.02),39.55,Model!I1006)</f>
        <v>39.549999999999997</v>
      </c>
      <c r="R1000" s="13">
        <f>IF(OR(Model!J1006&gt;80,Model!J1006&lt;0.02),39.55,Model!J1006)</f>
        <v>39.549999999999997</v>
      </c>
      <c r="S1000" s="13">
        <f>IF(OR(Model!K1006&gt;120,Model!K1006&lt;0.02),63.9,Model!K1006)</f>
        <v>63.9</v>
      </c>
      <c r="T1000" s="13">
        <f>IF(OR(Model!L1006&gt;11,Model!L1006&lt;0.02),6.4719718,Model!L1006)</f>
        <v>6.4719718000000004</v>
      </c>
      <c r="U1000" s="13">
        <f t="shared" si="15"/>
        <v>0.94885144831249479</v>
      </c>
      <c r="V1000" t="b">
        <f>IF(Model!B1006&gt;0,'Calulations '!J1000-U1000)</f>
        <v>0</v>
      </c>
    </row>
    <row r="1001" spans="10:22" x14ac:dyDescent="0.3">
      <c r="J1001" s="13">
        <f>IF(OR(Model!B1007&gt;7,Model!B1007&lt;0.5),3.433,Model!B1007)</f>
        <v>3.4329999999999998</v>
      </c>
      <c r="K1001" s="13">
        <f>IF(OR(Model!C1007&gt;0.4,Model!C1007&lt;0.05),0.2550503,Model!C1007)</f>
        <v>0.25505030000000001</v>
      </c>
      <c r="L1001" s="13">
        <f>IF(OR(Model!D1007&gt;5,Model!D1007&lt;0.05),2.2251955,Model!D1007)</f>
        <v>2.2251954999999999</v>
      </c>
      <c r="M1001" s="13">
        <f>IF(OR(Model!E1007&gt;3800,Model!E1007&lt;0.02),1979.0503,Model!E1007)</f>
        <v>1979.0503000000001</v>
      </c>
      <c r="N1001" s="13">
        <f>IF(OR(Model!F1007&gt;100,Model!F1007&lt;0.02),44.390782,Model!F1007)</f>
        <v>44.390782000000002</v>
      </c>
      <c r="O1001" s="13">
        <f>IF(OR(Model!G1007&gt;6,Model!G1007&lt;0.02),1.74888827,Model!G1007)</f>
        <v>1.7488882699999999</v>
      </c>
      <c r="P1001" s="13">
        <f>IF(OR(Model!H1007&gt;0.6,Model!H1007&lt;0.02),0.3561162,Model!H1007)</f>
        <v>0.35611619999999999</v>
      </c>
      <c r="Q1001" s="13">
        <f>IF(OR(Model!I1007&gt;80,Model!I1007&lt;0.02),39.55,Model!I1007)</f>
        <v>39.549999999999997</v>
      </c>
      <c r="R1001" s="13">
        <f>IF(OR(Model!J1007&gt;80,Model!J1007&lt;0.02),39.55,Model!J1007)</f>
        <v>39.549999999999997</v>
      </c>
      <c r="S1001" s="13">
        <f>IF(OR(Model!K1007&gt;120,Model!K1007&lt;0.02),63.9,Model!K1007)</f>
        <v>63.9</v>
      </c>
      <c r="T1001" s="13">
        <f>IF(OR(Model!L1007&gt;11,Model!L1007&lt;0.02),6.4719718,Model!L1007)</f>
        <v>6.4719718000000004</v>
      </c>
      <c r="U1001" s="13">
        <f t="shared" si="15"/>
        <v>0.94885144831249479</v>
      </c>
      <c r="V1001" t="b">
        <f>IF(Model!B1007&gt;0,'Calulations '!J1001-U1001)</f>
        <v>0</v>
      </c>
    </row>
    <row r="1002" spans="10:22" x14ac:dyDescent="0.3">
      <c r="J1002" s="13">
        <f>IF(OR(Model!B1008&gt;7,Model!B1008&lt;0.5),3.433,Model!B1008)</f>
        <v>3.4329999999999998</v>
      </c>
      <c r="K1002" s="13">
        <f>IF(OR(Model!C1008&gt;0.4,Model!C1008&lt;0.05),0.2550503,Model!C1008)</f>
        <v>0.25505030000000001</v>
      </c>
      <c r="L1002" s="13">
        <f>IF(OR(Model!D1008&gt;5,Model!D1008&lt;0.05),2.2251955,Model!D1008)</f>
        <v>2.2251954999999999</v>
      </c>
      <c r="M1002" s="13">
        <f>IF(OR(Model!E1008&gt;3800,Model!E1008&lt;0.02),1979.0503,Model!E1008)</f>
        <v>1979.0503000000001</v>
      </c>
      <c r="N1002" s="13">
        <f>IF(OR(Model!F1008&gt;100,Model!F1008&lt;0.02),44.390782,Model!F1008)</f>
        <v>44.390782000000002</v>
      </c>
      <c r="O1002" s="13">
        <f>IF(OR(Model!G1008&gt;6,Model!G1008&lt;0.02),1.74888827,Model!G1008)</f>
        <v>1.7488882699999999</v>
      </c>
      <c r="P1002" s="13">
        <f>IF(OR(Model!H1008&gt;0.6,Model!H1008&lt;0.02),0.3561162,Model!H1008)</f>
        <v>0.35611619999999999</v>
      </c>
      <c r="Q1002" s="13">
        <f>IF(OR(Model!I1008&gt;80,Model!I1008&lt;0.02),39.55,Model!I1008)</f>
        <v>39.549999999999997</v>
      </c>
      <c r="R1002" s="13">
        <f>IF(OR(Model!J1008&gt;80,Model!J1008&lt;0.02),39.55,Model!J1008)</f>
        <v>39.549999999999997</v>
      </c>
      <c r="S1002" s="13">
        <f>IF(OR(Model!K1008&gt;120,Model!K1008&lt;0.02),63.9,Model!K1008)</f>
        <v>63.9</v>
      </c>
      <c r="T1002" s="13">
        <f>IF(OR(Model!L1008&gt;11,Model!L1008&lt;0.02),6.4719718,Model!L1008)</f>
        <v>6.4719718000000004</v>
      </c>
      <c r="U1002" s="13">
        <f t="shared" si="15"/>
        <v>0.94885144831249479</v>
      </c>
      <c r="V1002" t="b">
        <f>IF(Model!B1008&gt;0,'Calulations '!J1002-U1002)</f>
        <v>0</v>
      </c>
    </row>
    <row r="1003" spans="10:22" x14ac:dyDescent="0.3">
      <c r="J1003" s="13">
        <f>IF(OR(Model!B1009&gt;7,Model!B1009&lt;0.5),3.433,Model!B1009)</f>
        <v>3.4329999999999998</v>
      </c>
      <c r="K1003" s="13">
        <f>IF(OR(Model!C1009&gt;0.4,Model!C1009&lt;0.05),0.2550503,Model!C1009)</f>
        <v>0.25505030000000001</v>
      </c>
      <c r="L1003" s="13">
        <f>IF(OR(Model!D1009&gt;5,Model!D1009&lt;0.05),2.2251955,Model!D1009)</f>
        <v>2.2251954999999999</v>
      </c>
      <c r="M1003" s="13">
        <f>IF(OR(Model!E1009&gt;3800,Model!E1009&lt;0.02),1979.0503,Model!E1009)</f>
        <v>1979.0503000000001</v>
      </c>
      <c r="N1003" s="13">
        <f>IF(OR(Model!F1009&gt;100,Model!F1009&lt;0.02),44.390782,Model!F1009)</f>
        <v>44.390782000000002</v>
      </c>
      <c r="O1003" s="13">
        <f>IF(OR(Model!G1009&gt;6,Model!G1009&lt;0.02),1.74888827,Model!G1009)</f>
        <v>1.7488882699999999</v>
      </c>
      <c r="P1003" s="13">
        <f>IF(OR(Model!H1009&gt;0.6,Model!H1009&lt;0.02),0.3561162,Model!H1009)</f>
        <v>0.35611619999999999</v>
      </c>
      <c r="Q1003" s="13">
        <f>IF(OR(Model!I1009&gt;80,Model!I1009&lt;0.02),39.55,Model!I1009)</f>
        <v>39.549999999999997</v>
      </c>
      <c r="R1003" s="13">
        <f>IF(OR(Model!J1009&gt;80,Model!J1009&lt;0.02),39.55,Model!J1009)</f>
        <v>39.549999999999997</v>
      </c>
      <c r="S1003" s="13">
        <f>IF(OR(Model!K1009&gt;120,Model!K1009&lt;0.02),63.9,Model!K1009)</f>
        <v>63.9</v>
      </c>
      <c r="T1003" s="13">
        <f>IF(OR(Model!L1009&gt;11,Model!L1009&lt;0.02),6.4719718,Model!L1009)</f>
        <v>6.4719718000000004</v>
      </c>
      <c r="U1003" s="13">
        <f t="shared" si="15"/>
        <v>0.94885144831249479</v>
      </c>
      <c r="V1003" t="b">
        <f>IF(Model!B1009&gt;0,'Calulations '!J1003-U1003)</f>
        <v>0</v>
      </c>
    </row>
    <row r="1004" spans="10:22" x14ac:dyDescent="0.3">
      <c r="J1004" s="13">
        <f>IF(OR(Model!B1010&gt;7,Model!B1010&lt;0.5),3.433,Model!B1010)</f>
        <v>3.4329999999999998</v>
      </c>
      <c r="K1004" s="13">
        <f>IF(OR(Model!C1010&gt;0.4,Model!C1010&lt;0.05),0.2550503,Model!C1010)</f>
        <v>0.25505030000000001</v>
      </c>
      <c r="L1004" s="13">
        <f>IF(OR(Model!D1010&gt;5,Model!D1010&lt;0.05),2.2251955,Model!D1010)</f>
        <v>2.2251954999999999</v>
      </c>
      <c r="M1004" s="13">
        <f>IF(OR(Model!E1010&gt;3800,Model!E1010&lt;0.02),1979.0503,Model!E1010)</f>
        <v>1979.0503000000001</v>
      </c>
      <c r="N1004" s="13">
        <f>IF(OR(Model!F1010&gt;100,Model!F1010&lt;0.02),44.390782,Model!F1010)</f>
        <v>44.390782000000002</v>
      </c>
      <c r="O1004" s="13">
        <f>IF(OR(Model!G1010&gt;6,Model!G1010&lt;0.02),1.74888827,Model!G1010)</f>
        <v>1.7488882699999999</v>
      </c>
      <c r="P1004" s="13">
        <f>IF(OR(Model!H1010&gt;0.6,Model!H1010&lt;0.02),0.3561162,Model!H1010)</f>
        <v>0.35611619999999999</v>
      </c>
      <c r="Q1004" s="13">
        <f>IF(OR(Model!I1010&gt;80,Model!I1010&lt;0.02),39.55,Model!I1010)</f>
        <v>39.549999999999997</v>
      </c>
      <c r="R1004" s="13">
        <f>IF(OR(Model!J1010&gt;80,Model!J1010&lt;0.02),39.55,Model!J1010)</f>
        <v>39.549999999999997</v>
      </c>
      <c r="S1004" s="13">
        <f>IF(OR(Model!K1010&gt;120,Model!K1010&lt;0.02),63.9,Model!K1010)</f>
        <v>63.9</v>
      </c>
      <c r="T1004" s="13">
        <f>IF(OR(Model!L1010&gt;11,Model!L1010&lt;0.02),6.4719718,Model!L1010)</f>
        <v>6.4719718000000004</v>
      </c>
      <c r="U1004" s="13">
        <f t="shared" si="15"/>
        <v>0.94885144831249479</v>
      </c>
      <c r="V1004" t="b">
        <f>IF(Model!B1010&gt;0,'Calulations '!J1004-U1004)</f>
        <v>0</v>
      </c>
    </row>
    <row r="1005" spans="10:22" x14ac:dyDescent="0.3">
      <c r="J1005" s="13">
        <f>IF(OR(Model!B1011&gt;7,Model!B1011&lt;0.5),3.433,Model!B1011)</f>
        <v>3.4329999999999998</v>
      </c>
      <c r="K1005" s="13">
        <f>IF(OR(Model!C1011&gt;0.4,Model!C1011&lt;0.05),0.2550503,Model!C1011)</f>
        <v>0.25505030000000001</v>
      </c>
      <c r="L1005" s="13">
        <f>IF(OR(Model!D1011&gt;5,Model!D1011&lt;0.05),2.2251955,Model!D1011)</f>
        <v>2.2251954999999999</v>
      </c>
      <c r="M1005" s="13">
        <f>IF(OR(Model!E1011&gt;3800,Model!E1011&lt;0.02),1979.0503,Model!E1011)</f>
        <v>1979.0503000000001</v>
      </c>
      <c r="N1005" s="13">
        <f>IF(OR(Model!F1011&gt;100,Model!F1011&lt;0.02),44.390782,Model!F1011)</f>
        <v>44.390782000000002</v>
      </c>
      <c r="O1005" s="13">
        <f>IF(OR(Model!G1011&gt;6,Model!G1011&lt;0.02),1.74888827,Model!G1011)</f>
        <v>1.7488882699999999</v>
      </c>
      <c r="P1005" s="13">
        <f>IF(OR(Model!H1011&gt;0.6,Model!H1011&lt;0.02),0.3561162,Model!H1011)</f>
        <v>0.35611619999999999</v>
      </c>
      <c r="Q1005" s="13">
        <f>IF(OR(Model!I1011&gt;80,Model!I1011&lt;0.02),39.55,Model!I1011)</f>
        <v>39.549999999999997</v>
      </c>
      <c r="R1005" s="13">
        <f>IF(OR(Model!J1011&gt;80,Model!J1011&lt;0.02),39.55,Model!J1011)</f>
        <v>39.549999999999997</v>
      </c>
      <c r="S1005" s="13">
        <f>IF(OR(Model!K1011&gt;120,Model!K1011&lt;0.02),63.9,Model!K1011)</f>
        <v>63.9</v>
      </c>
      <c r="T1005" s="13">
        <f>IF(OR(Model!L1011&gt;11,Model!L1011&lt;0.02),6.4719718,Model!L1011)</f>
        <v>6.4719718000000004</v>
      </c>
      <c r="U1005" s="13">
        <f t="shared" si="15"/>
        <v>0.94885144831249479</v>
      </c>
      <c r="V1005" t="b">
        <f>IF(Model!B1011&gt;0,'Calulations '!J1005-U1005)</f>
        <v>0</v>
      </c>
    </row>
    <row r="1006" spans="10:22" x14ac:dyDescent="0.3">
      <c r="J1006" s="13">
        <f>IF(OR(Model!B1012&gt;7,Model!B1012&lt;0.5),3.433,Model!B1012)</f>
        <v>3.4329999999999998</v>
      </c>
      <c r="K1006" s="13">
        <f>IF(OR(Model!C1012&gt;0.4,Model!C1012&lt;0.05),0.2550503,Model!C1012)</f>
        <v>0.25505030000000001</v>
      </c>
      <c r="L1006" s="13">
        <f>IF(OR(Model!D1012&gt;5,Model!D1012&lt;0.05),2.2251955,Model!D1012)</f>
        <v>2.2251954999999999</v>
      </c>
      <c r="M1006" s="13">
        <f>IF(OR(Model!E1012&gt;3800,Model!E1012&lt;0.02),1979.0503,Model!E1012)</f>
        <v>1979.0503000000001</v>
      </c>
      <c r="N1006" s="13">
        <f>IF(OR(Model!F1012&gt;100,Model!F1012&lt;0.02),44.390782,Model!F1012)</f>
        <v>44.390782000000002</v>
      </c>
      <c r="O1006" s="13">
        <f>IF(OR(Model!G1012&gt;6,Model!G1012&lt;0.02),1.74888827,Model!G1012)</f>
        <v>1.7488882699999999</v>
      </c>
      <c r="P1006" s="13">
        <f>IF(OR(Model!H1012&gt;0.6,Model!H1012&lt;0.02),0.3561162,Model!H1012)</f>
        <v>0.35611619999999999</v>
      </c>
      <c r="Q1006" s="13">
        <f>IF(OR(Model!I1012&gt;80,Model!I1012&lt;0.02),39.55,Model!I1012)</f>
        <v>39.549999999999997</v>
      </c>
      <c r="R1006" s="13">
        <f>IF(OR(Model!J1012&gt;80,Model!J1012&lt;0.02),39.55,Model!J1012)</f>
        <v>39.549999999999997</v>
      </c>
      <c r="S1006" s="13">
        <f>IF(OR(Model!K1012&gt;120,Model!K1012&lt;0.02),63.9,Model!K1012)</f>
        <v>63.9</v>
      </c>
      <c r="T1006" s="13">
        <f>IF(OR(Model!L1012&gt;11,Model!L1012&lt;0.02),6.4719718,Model!L1012)</f>
        <v>6.4719718000000004</v>
      </c>
      <c r="U1006" s="13">
        <f t="shared" si="15"/>
        <v>0.94885144831249479</v>
      </c>
      <c r="V1006" t="b">
        <f>IF(Model!B1012&gt;0,'Calulations '!J1006-U1006)</f>
        <v>0</v>
      </c>
    </row>
    <row r="1007" spans="10:22" x14ac:dyDescent="0.3">
      <c r="J1007" s="13">
        <f>IF(OR(Model!B1013&gt;7,Model!B1013&lt;0.5),3.433,Model!B1013)</f>
        <v>3.4329999999999998</v>
      </c>
      <c r="K1007" s="13">
        <f>IF(OR(Model!C1013&gt;0.4,Model!C1013&lt;0.05),0.2550503,Model!C1013)</f>
        <v>0.25505030000000001</v>
      </c>
      <c r="L1007" s="13">
        <f>IF(OR(Model!D1013&gt;5,Model!D1013&lt;0.05),2.2251955,Model!D1013)</f>
        <v>2.2251954999999999</v>
      </c>
      <c r="M1007" s="13">
        <f>IF(OR(Model!E1013&gt;3800,Model!E1013&lt;0.02),1979.0503,Model!E1013)</f>
        <v>1979.0503000000001</v>
      </c>
      <c r="N1007" s="13">
        <f>IF(OR(Model!F1013&gt;100,Model!F1013&lt;0.02),44.390782,Model!F1013)</f>
        <v>44.390782000000002</v>
      </c>
      <c r="O1007" s="13">
        <f>IF(OR(Model!G1013&gt;6,Model!G1013&lt;0.02),1.74888827,Model!G1013)</f>
        <v>1.7488882699999999</v>
      </c>
      <c r="P1007" s="13">
        <f>IF(OR(Model!H1013&gt;0.6,Model!H1013&lt;0.02),0.3561162,Model!H1013)</f>
        <v>0.35611619999999999</v>
      </c>
      <c r="Q1007" s="13">
        <f>IF(OR(Model!I1013&gt;80,Model!I1013&lt;0.02),39.55,Model!I1013)</f>
        <v>39.549999999999997</v>
      </c>
      <c r="R1007" s="13">
        <f>IF(OR(Model!J1013&gt;80,Model!J1013&lt;0.02),39.55,Model!J1013)</f>
        <v>39.549999999999997</v>
      </c>
      <c r="S1007" s="13">
        <f>IF(OR(Model!K1013&gt;120,Model!K1013&lt;0.02),63.9,Model!K1013)</f>
        <v>63.9</v>
      </c>
      <c r="T1007" s="13">
        <f>IF(OR(Model!L1013&gt;11,Model!L1013&lt;0.02),6.4719718,Model!L1013)</f>
        <v>6.4719718000000004</v>
      </c>
      <c r="U1007" s="13">
        <f t="shared" si="15"/>
        <v>0.94885144831249479</v>
      </c>
      <c r="V1007" t="b">
        <f>IF(Model!B1013&gt;0,'Calulations '!J1007-U1007)</f>
        <v>0</v>
      </c>
    </row>
    <row r="1008" spans="10:22" x14ac:dyDescent="0.3">
      <c r="J1008" s="13">
        <f>IF(OR(Model!B1014&gt;7,Model!B1014&lt;0.5),3.433,Model!B1014)</f>
        <v>3.4329999999999998</v>
      </c>
      <c r="K1008" s="13">
        <f>IF(OR(Model!C1014&gt;0.4,Model!C1014&lt;0.05),0.2550503,Model!C1014)</f>
        <v>0.25505030000000001</v>
      </c>
      <c r="L1008" s="13">
        <f>IF(OR(Model!D1014&gt;5,Model!D1014&lt;0.05),2.2251955,Model!D1014)</f>
        <v>2.2251954999999999</v>
      </c>
      <c r="M1008" s="13">
        <f>IF(OR(Model!E1014&gt;3800,Model!E1014&lt;0.02),1979.0503,Model!E1014)</f>
        <v>1979.0503000000001</v>
      </c>
      <c r="N1008" s="13">
        <f>IF(OR(Model!F1014&gt;100,Model!F1014&lt;0.02),44.390782,Model!F1014)</f>
        <v>44.390782000000002</v>
      </c>
      <c r="O1008" s="13">
        <f>IF(OR(Model!G1014&gt;6,Model!G1014&lt;0.02),1.74888827,Model!G1014)</f>
        <v>1.7488882699999999</v>
      </c>
      <c r="P1008" s="13">
        <f>IF(OR(Model!H1014&gt;0.6,Model!H1014&lt;0.02),0.3561162,Model!H1014)</f>
        <v>0.35611619999999999</v>
      </c>
      <c r="Q1008" s="13">
        <f>IF(OR(Model!I1014&gt;80,Model!I1014&lt;0.02),39.55,Model!I1014)</f>
        <v>39.549999999999997</v>
      </c>
      <c r="R1008" s="13">
        <f>IF(OR(Model!J1014&gt;80,Model!J1014&lt;0.02),39.55,Model!J1014)</f>
        <v>39.549999999999997</v>
      </c>
      <c r="S1008" s="13">
        <f>IF(OR(Model!K1014&gt;120,Model!K1014&lt;0.02),63.9,Model!K1014)</f>
        <v>63.9</v>
      </c>
      <c r="T1008" s="13">
        <f>IF(OR(Model!L1014&gt;11,Model!L1014&lt;0.02),6.4719718,Model!L1014)</f>
        <v>6.4719718000000004</v>
      </c>
      <c r="U1008" s="13">
        <f t="shared" si="15"/>
        <v>0.94885144831249479</v>
      </c>
      <c r="V1008" t="b">
        <f>IF(Model!B1014&gt;0,'Calulations '!J1008-U1008)</f>
        <v>0</v>
      </c>
    </row>
    <row r="1009" spans="10:22" x14ac:dyDescent="0.3">
      <c r="J1009" s="13">
        <f>IF(OR(Model!B1015&gt;7,Model!B1015&lt;0.5),3.433,Model!B1015)</f>
        <v>3.4329999999999998</v>
      </c>
      <c r="K1009" s="13">
        <f>IF(OR(Model!C1015&gt;0.4,Model!C1015&lt;0.05),0.2550503,Model!C1015)</f>
        <v>0.25505030000000001</v>
      </c>
      <c r="L1009" s="13">
        <f>IF(OR(Model!D1015&gt;5,Model!D1015&lt;0.05),2.2251955,Model!D1015)</f>
        <v>2.2251954999999999</v>
      </c>
      <c r="M1009" s="13">
        <f>IF(OR(Model!E1015&gt;3800,Model!E1015&lt;0.02),1979.0503,Model!E1015)</f>
        <v>1979.0503000000001</v>
      </c>
      <c r="N1009" s="13">
        <f>IF(OR(Model!F1015&gt;100,Model!F1015&lt;0.02),44.390782,Model!F1015)</f>
        <v>44.390782000000002</v>
      </c>
      <c r="O1009" s="13">
        <f>IF(OR(Model!G1015&gt;6,Model!G1015&lt;0.02),1.74888827,Model!G1015)</f>
        <v>1.7488882699999999</v>
      </c>
      <c r="P1009" s="13">
        <f>IF(OR(Model!H1015&gt;0.6,Model!H1015&lt;0.02),0.3561162,Model!H1015)</f>
        <v>0.35611619999999999</v>
      </c>
      <c r="Q1009" s="13">
        <f>IF(OR(Model!I1015&gt;80,Model!I1015&lt;0.02),39.55,Model!I1015)</f>
        <v>39.549999999999997</v>
      </c>
      <c r="R1009" s="13">
        <f>IF(OR(Model!J1015&gt;80,Model!J1015&lt;0.02),39.55,Model!J1015)</f>
        <v>39.549999999999997</v>
      </c>
      <c r="S1009" s="13">
        <f>IF(OR(Model!K1015&gt;120,Model!K1015&lt;0.02),63.9,Model!K1015)</f>
        <v>63.9</v>
      </c>
      <c r="T1009" s="13">
        <f>IF(OR(Model!L1015&gt;11,Model!L1015&lt;0.02),6.4719718,Model!L1015)</f>
        <v>6.4719718000000004</v>
      </c>
      <c r="U1009" s="13">
        <f t="shared" si="15"/>
        <v>0.94885144831249479</v>
      </c>
      <c r="V1009" t="b">
        <f>IF(Model!B1015&gt;0,'Calulations '!J1009-U1009)</f>
        <v>0</v>
      </c>
    </row>
  </sheetData>
  <sheetProtection password="C6D8" sheet="1" objects="1" scenarios="1"/>
  <pageMargins left="0.75" right="0.75" top="1" bottom="1" header="0.5" footer="0.5"/>
  <pageSetup orientation="portrait" horizontalDpi="1200" verticalDpi="1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Model</vt:lpstr>
      <vt:lpstr>Calulations </vt:lpstr>
    </vt:vector>
  </TitlesOfParts>
  <Company>UCDAVIS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Emilio A. Laca</dc:creator>
  <cp:lastModifiedBy>Marie Harter</cp:lastModifiedBy>
  <dcterms:created xsi:type="dcterms:W3CDTF">2012-04-20T20:54:23Z</dcterms:created>
  <dcterms:modified xsi:type="dcterms:W3CDTF">2013-04-30T20:12:20Z</dcterms:modified>
</cp:coreProperties>
</file>